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7715" windowHeight="7500"/>
  </bookViews>
  <sheets>
    <sheet name="ADMTVA (a) LDF" sheetId="1" r:id="rId1"/>
  </sheets>
  <externalReferences>
    <externalReference r:id="rId2"/>
  </externalReferences>
  <definedNames>
    <definedName name="AÑOA">[1]ENTORNO!$B$18</definedName>
    <definedName name="AÑOP">[1]ENTORNO!$B$17</definedName>
    <definedName name="_xlnm.Print_Area" localSheetId="0">'ADMTVA (a) LDF'!$B$1:$H$257</definedName>
    <definedName name="FACTOR">[1]ENTORNO!$D$13</definedName>
    <definedName name="Factor_de_Actualizacion_para_llevar_a_pesos_constantes_los">"B/G"</definedName>
    <definedName name="_xlnm.Print_Titles" localSheetId="0">'ADMTVA (a) LDF'!$1:$12</definedName>
  </definedNames>
  <calcPr calcId="145621"/>
</workbook>
</file>

<file path=xl/calcChain.xml><?xml version="1.0" encoding="utf-8"?>
<calcChain xmlns="http://schemas.openxmlformats.org/spreadsheetml/2006/main">
  <c r="H254" i="1" l="1"/>
  <c r="G254" i="1"/>
  <c r="F254" i="1"/>
  <c r="E254" i="1"/>
  <c r="D254" i="1"/>
  <c r="C254" i="1"/>
  <c r="H253" i="1"/>
  <c r="H252" i="1"/>
  <c r="G242" i="1"/>
  <c r="G241" i="1" s="1"/>
  <c r="G240" i="1" s="1"/>
  <c r="G239" i="1" s="1"/>
  <c r="G238" i="1" s="1"/>
  <c r="F242" i="1"/>
  <c r="F241" i="1" s="1"/>
  <c r="F240" i="1" s="1"/>
  <c r="F239" i="1" s="1"/>
  <c r="F238" i="1" s="1"/>
  <c r="E242" i="1"/>
  <c r="E241" i="1" s="1"/>
  <c r="E240" i="1" s="1"/>
  <c r="E239" i="1" s="1"/>
  <c r="E238" i="1" s="1"/>
  <c r="C242" i="1"/>
  <c r="C241" i="1" s="1"/>
  <c r="C240" i="1" s="1"/>
  <c r="C239" i="1" s="1"/>
  <c r="C238" i="1" s="1"/>
  <c r="G235" i="1"/>
  <c r="G234" i="1" s="1"/>
  <c r="G233" i="1" s="1"/>
  <c r="G231" i="1" s="1"/>
  <c r="F235" i="1"/>
  <c r="F234" i="1" s="1"/>
  <c r="F233" i="1" s="1"/>
  <c r="F231" i="1" s="1"/>
  <c r="E235" i="1"/>
  <c r="E234" i="1" s="1"/>
  <c r="E233" i="1" s="1"/>
  <c r="E231" i="1" s="1"/>
  <c r="C235" i="1"/>
  <c r="C234" i="1" s="1"/>
  <c r="C233" i="1" s="1"/>
  <c r="C231" i="1" s="1"/>
  <c r="H229" i="1"/>
  <c r="H228" i="1"/>
  <c r="H227" i="1"/>
  <c r="G225" i="1"/>
  <c r="G224" i="1" s="1"/>
  <c r="D226" i="1"/>
  <c r="D225" i="1" s="1"/>
  <c r="D224" i="1" s="1"/>
  <c r="H226" i="1"/>
  <c r="H225" i="1" s="1"/>
  <c r="H224" i="1" s="1"/>
  <c r="C225" i="1"/>
  <c r="C224" i="1" s="1"/>
  <c r="G221" i="1"/>
  <c r="F221" i="1"/>
  <c r="C221" i="1"/>
  <c r="E221" i="1"/>
  <c r="H220" i="1"/>
  <c r="D220" i="1"/>
  <c r="F217" i="1"/>
  <c r="D219" i="1"/>
  <c r="H218" i="1"/>
  <c r="C217" i="1"/>
  <c r="G217" i="1"/>
  <c r="H216" i="1"/>
  <c r="D215" i="1"/>
  <c r="H214" i="1"/>
  <c r="D214" i="1"/>
  <c r="G212" i="1"/>
  <c r="F212" i="1"/>
  <c r="E212" i="1"/>
  <c r="D213" i="1"/>
  <c r="C212" i="1"/>
  <c r="D211" i="1"/>
  <c r="C207" i="1"/>
  <c r="D210" i="1"/>
  <c r="H209" i="1"/>
  <c r="D209" i="1"/>
  <c r="G207" i="1"/>
  <c r="F207" i="1"/>
  <c r="H208" i="1"/>
  <c r="H206" i="1"/>
  <c r="G204" i="1"/>
  <c r="D205" i="1"/>
  <c r="F204" i="1"/>
  <c r="C204" i="1"/>
  <c r="D203" i="1"/>
  <c r="H202" i="1"/>
  <c r="D202" i="1"/>
  <c r="G200" i="1"/>
  <c r="F200" i="1"/>
  <c r="H201" i="1"/>
  <c r="D201" i="1"/>
  <c r="C200" i="1"/>
  <c r="D199" i="1"/>
  <c r="D198" i="1"/>
  <c r="H197" i="1"/>
  <c r="D197" i="1"/>
  <c r="C195" i="1"/>
  <c r="G195" i="1"/>
  <c r="F195" i="1"/>
  <c r="H196" i="1"/>
  <c r="F193" i="1"/>
  <c r="H194" i="1"/>
  <c r="H193" i="1" s="1"/>
  <c r="C193" i="1"/>
  <c r="G193" i="1"/>
  <c r="H192" i="1"/>
  <c r="D191" i="1"/>
  <c r="H190" i="1"/>
  <c r="D190" i="1"/>
  <c r="H189" i="1"/>
  <c r="D189" i="1"/>
  <c r="H188" i="1"/>
  <c r="D187" i="1"/>
  <c r="D186" i="1"/>
  <c r="H185" i="1"/>
  <c r="D185" i="1"/>
  <c r="H184" i="1"/>
  <c r="D183" i="1"/>
  <c r="H182" i="1"/>
  <c r="D182" i="1"/>
  <c r="D181" i="1"/>
  <c r="H180" i="1"/>
  <c r="D179" i="1"/>
  <c r="H178" i="1"/>
  <c r="F174" i="1"/>
  <c r="F173" i="1" s="1"/>
  <c r="H177" i="1"/>
  <c r="D177" i="1"/>
  <c r="H176" i="1"/>
  <c r="E174" i="1"/>
  <c r="D175" i="1"/>
  <c r="G174" i="1"/>
  <c r="D172" i="1"/>
  <c r="D171" i="1"/>
  <c r="H170" i="1"/>
  <c r="D170" i="1"/>
  <c r="D169" i="1"/>
  <c r="H168" i="1"/>
  <c r="C166" i="1"/>
  <c r="G166" i="1"/>
  <c r="F166" i="1"/>
  <c r="D167" i="1"/>
  <c r="H165" i="1"/>
  <c r="D164" i="1"/>
  <c r="H164" i="1"/>
  <c r="H161" i="1"/>
  <c r="G158" i="1"/>
  <c r="F158" i="1"/>
  <c r="E158" i="1"/>
  <c r="D158" i="1"/>
  <c r="C158" i="1"/>
  <c r="H157" i="1"/>
  <c r="H156" i="1"/>
  <c r="H155" i="1"/>
  <c r="H154" i="1"/>
  <c r="D154" i="1"/>
  <c r="H153" i="1"/>
  <c r="D151" i="1"/>
  <c r="D150" i="1"/>
  <c r="H149" i="1"/>
  <c r="D149" i="1"/>
  <c r="D148" i="1"/>
  <c r="D147" i="1"/>
  <c r="H146" i="1"/>
  <c r="D146" i="1"/>
  <c r="H145" i="1"/>
  <c r="H144" i="1"/>
  <c r="H143" i="1"/>
  <c r="H142" i="1"/>
  <c r="D142" i="1"/>
  <c r="H141" i="1"/>
  <c r="C140" i="1"/>
  <c r="C139" i="1" s="1"/>
  <c r="H132" i="1"/>
  <c r="G132" i="1"/>
  <c r="F132" i="1"/>
  <c r="E132" i="1"/>
  <c r="D132" i="1"/>
  <c r="C132" i="1"/>
  <c r="D130" i="1"/>
  <c r="D129" i="1"/>
  <c r="H128" i="1"/>
  <c r="D128" i="1"/>
  <c r="D127" i="1"/>
  <c r="D126" i="1"/>
  <c r="H125" i="1"/>
  <c r="D125" i="1"/>
  <c r="D124" i="1"/>
  <c r="H123" i="1"/>
  <c r="G120" i="1"/>
  <c r="G119" i="1" s="1"/>
  <c r="G118" i="1" s="1"/>
  <c r="G117" i="1" s="1"/>
  <c r="G116" i="1" s="1"/>
  <c r="F120" i="1"/>
  <c r="F119" i="1" s="1"/>
  <c r="F118" i="1" s="1"/>
  <c r="F117" i="1" s="1"/>
  <c r="F116" i="1" s="1"/>
  <c r="D122" i="1"/>
  <c r="H121" i="1"/>
  <c r="D121" i="1"/>
  <c r="E120" i="1"/>
  <c r="E119" i="1" s="1"/>
  <c r="E118" i="1" s="1"/>
  <c r="E117" i="1" s="1"/>
  <c r="E116" i="1" s="1"/>
  <c r="G113" i="1"/>
  <c r="G112" i="1" s="1"/>
  <c r="G111" i="1" s="1"/>
  <c r="G109" i="1" s="1"/>
  <c r="F113" i="1"/>
  <c r="F112" i="1" s="1"/>
  <c r="F111" i="1" s="1"/>
  <c r="F109" i="1" s="1"/>
  <c r="H114" i="1"/>
  <c r="H113" i="1" s="1"/>
  <c r="H112" i="1" s="1"/>
  <c r="H111" i="1" s="1"/>
  <c r="H109" i="1" s="1"/>
  <c r="C113" i="1"/>
  <c r="C112" i="1" s="1"/>
  <c r="C111" i="1" s="1"/>
  <c r="C109" i="1" s="1"/>
  <c r="H106" i="1"/>
  <c r="H105" i="1"/>
  <c r="G103" i="1"/>
  <c r="G102" i="1" s="1"/>
  <c r="F103" i="1"/>
  <c r="C103" i="1"/>
  <c r="C102" i="1" s="1"/>
  <c r="F102" i="1"/>
  <c r="D100" i="1"/>
  <c r="D99" i="1" s="1"/>
  <c r="G99" i="1"/>
  <c r="F99" i="1"/>
  <c r="E99" i="1"/>
  <c r="C99" i="1"/>
  <c r="H98" i="1"/>
  <c r="D98" i="1"/>
  <c r="H97" i="1"/>
  <c r="C95" i="1"/>
  <c r="G95" i="1"/>
  <c r="F95" i="1"/>
  <c r="H96" i="1"/>
  <c r="D94" i="1"/>
  <c r="D93" i="1"/>
  <c r="H92" i="1"/>
  <c r="D92" i="1"/>
  <c r="G90" i="1"/>
  <c r="F90" i="1"/>
  <c r="D91" i="1"/>
  <c r="C90" i="1"/>
  <c r="D89" i="1"/>
  <c r="D88" i="1"/>
  <c r="H87" i="1"/>
  <c r="G85" i="1"/>
  <c r="F85" i="1"/>
  <c r="D86" i="1"/>
  <c r="C85" i="1"/>
  <c r="G82" i="1"/>
  <c r="H84" i="1"/>
  <c r="D83" i="1"/>
  <c r="F82" i="1"/>
  <c r="C82" i="1"/>
  <c r="H81" i="1"/>
  <c r="H80" i="1"/>
  <c r="D80" i="1"/>
  <c r="G78" i="1"/>
  <c r="F78" i="1"/>
  <c r="D79" i="1"/>
  <c r="H77" i="1"/>
  <c r="H76" i="1"/>
  <c r="D76" i="1"/>
  <c r="G73" i="1"/>
  <c r="H75" i="1"/>
  <c r="H74" i="1"/>
  <c r="C73" i="1"/>
  <c r="F73" i="1"/>
  <c r="E73" i="1"/>
  <c r="H72" i="1"/>
  <c r="H71" i="1" s="1"/>
  <c r="C71" i="1"/>
  <c r="G71" i="1"/>
  <c r="F71" i="1"/>
  <c r="E71" i="1"/>
  <c r="H70" i="1"/>
  <c r="D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G52" i="1"/>
  <c r="G51" i="1" s="1"/>
  <c r="F52" i="1"/>
  <c r="E52" i="1"/>
  <c r="C52" i="1"/>
  <c r="H50" i="1"/>
  <c r="H49" i="1"/>
  <c r="H48" i="1"/>
  <c r="H47" i="1"/>
  <c r="H46" i="1"/>
  <c r="G44" i="1"/>
  <c r="F44" i="1"/>
  <c r="E44" i="1"/>
  <c r="C44" i="1"/>
  <c r="H43" i="1"/>
  <c r="H42" i="1"/>
  <c r="H41" i="1"/>
  <c r="H40" i="1"/>
  <c r="H39" i="1"/>
  <c r="H38" i="1"/>
  <c r="G36" i="1"/>
  <c r="F36" i="1"/>
  <c r="E36" i="1"/>
  <c r="D36" i="1"/>
  <c r="C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C18" i="1"/>
  <c r="C17" i="1" s="1"/>
  <c r="G173" i="1" l="1"/>
  <c r="D78" i="1"/>
  <c r="E18" i="1"/>
  <c r="E17" i="1" s="1"/>
  <c r="F140" i="1"/>
  <c r="F139" i="1" s="1"/>
  <c r="F138" i="1" s="1"/>
  <c r="F137" i="1" s="1"/>
  <c r="F136" i="1" s="1"/>
  <c r="F135" i="1" s="1"/>
  <c r="D212" i="1"/>
  <c r="F18" i="1"/>
  <c r="F17" i="1" s="1"/>
  <c r="D82" i="1"/>
  <c r="G140" i="1"/>
  <c r="G139" i="1" s="1"/>
  <c r="G138" i="1" s="1"/>
  <c r="G137" i="1" s="1"/>
  <c r="G136" i="1" s="1"/>
  <c r="G135" i="1" s="1"/>
  <c r="G18" i="1"/>
  <c r="G17" i="1" s="1"/>
  <c r="G16" i="1" s="1"/>
  <c r="G15" i="1" s="1"/>
  <c r="G14" i="1" s="1"/>
  <c r="G13" i="1" s="1"/>
  <c r="D90" i="1"/>
  <c r="D200" i="1"/>
  <c r="C51" i="1"/>
  <c r="C16" i="1" s="1"/>
  <c r="C15" i="1" s="1"/>
  <c r="C14" i="1" s="1"/>
  <c r="C13" i="1" s="1"/>
  <c r="C256" i="1" s="1"/>
  <c r="H18" i="1"/>
  <c r="D44" i="1"/>
  <c r="F51" i="1"/>
  <c r="H73" i="1"/>
  <c r="D19" i="1"/>
  <c r="D21" i="1"/>
  <c r="D23" i="1"/>
  <c r="D25" i="1"/>
  <c r="D27" i="1"/>
  <c r="D29" i="1"/>
  <c r="D31" i="1"/>
  <c r="D33" i="1"/>
  <c r="D35" i="1"/>
  <c r="D43" i="1"/>
  <c r="D45" i="1"/>
  <c r="D47" i="1"/>
  <c r="D49" i="1"/>
  <c r="D53" i="1"/>
  <c r="D55" i="1"/>
  <c r="D57" i="1"/>
  <c r="D59" i="1"/>
  <c r="D61" i="1"/>
  <c r="D63" i="1"/>
  <c r="D65" i="1"/>
  <c r="D67" i="1"/>
  <c r="D69" i="1"/>
  <c r="D75" i="1"/>
  <c r="D77" i="1"/>
  <c r="H79" i="1"/>
  <c r="H78" i="1" s="1"/>
  <c r="D84" i="1"/>
  <c r="H91" i="1"/>
  <c r="D96" i="1"/>
  <c r="H104" i="1"/>
  <c r="H103" i="1" s="1"/>
  <c r="H102" i="1" s="1"/>
  <c r="H131" i="1"/>
  <c r="E140" i="1"/>
  <c r="D145" i="1"/>
  <c r="H152" i="1"/>
  <c r="D157" i="1"/>
  <c r="C174" i="1"/>
  <c r="C173" i="1" s="1"/>
  <c r="C138" i="1" s="1"/>
  <c r="C137" i="1" s="1"/>
  <c r="C136" i="1" s="1"/>
  <c r="C135" i="1" s="1"/>
  <c r="E200" i="1"/>
  <c r="E225" i="1"/>
  <c r="E224" i="1" s="1"/>
  <c r="H245" i="1"/>
  <c r="D245" i="1"/>
  <c r="H248" i="1"/>
  <c r="D248" i="1"/>
  <c r="H251" i="1"/>
  <c r="D251" i="1"/>
  <c r="H95" i="1"/>
  <c r="H124" i="1"/>
  <c r="H169" i="1"/>
  <c r="H181" i="1"/>
  <c r="E193" i="1"/>
  <c r="H205" i="1"/>
  <c r="H204" i="1" s="1"/>
  <c r="E217" i="1"/>
  <c r="D222" i="1"/>
  <c r="D221" i="1" s="1"/>
  <c r="F225" i="1"/>
  <c r="F224" i="1" s="1"/>
  <c r="H89" i="1"/>
  <c r="H129" i="1"/>
  <c r="D143" i="1"/>
  <c r="H150" i="1"/>
  <c r="D155" i="1"/>
  <c r="H162" i="1"/>
  <c r="H186" i="1"/>
  <c r="H198" i="1"/>
  <c r="H195" i="1" s="1"/>
  <c r="H210" i="1"/>
  <c r="H222" i="1"/>
  <c r="H221" i="1" s="1"/>
  <c r="E82" i="1"/>
  <c r="D87" i="1"/>
  <c r="D85" i="1" s="1"/>
  <c r="H94" i="1"/>
  <c r="H107" i="1"/>
  <c r="D114" i="1"/>
  <c r="D113" i="1" s="1"/>
  <c r="D112" i="1" s="1"/>
  <c r="D111" i="1" s="1"/>
  <c r="D109" i="1" s="1"/>
  <c r="C120" i="1"/>
  <c r="C119" i="1" s="1"/>
  <c r="C118" i="1" s="1"/>
  <c r="C117" i="1" s="1"/>
  <c r="C116" i="1" s="1"/>
  <c r="H122" i="1"/>
  <c r="H120" i="1" s="1"/>
  <c r="H119" i="1" s="1"/>
  <c r="H118" i="1" s="1"/>
  <c r="H117" i="1" s="1"/>
  <c r="H116" i="1" s="1"/>
  <c r="H167" i="1"/>
  <c r="H166" i="1" s="1"/>
  <c r="H179" i="1"/>
  <c r="D184" i="1"/>
  <c r="H191" i="1"/>
  <c r="D196" i="1"/>
  <c r="D195" i="1" s="1"/>
  <c r="H203" i="1"/>
  <c r="D208" i="1"/>
  <c r="D207" i="1" s="1"/>
  <c r="H215" i="1"/>
  <c r="H19" i="1"/>
  <c r="H37" i="1"/>
  <c r="H36" i="1" s="1"/>
  <c r="H45" i="1"/>
  <c r="H44" i="1" s="1"/>
  <c r="H53" i="1"/>
  <c r="H52" i="1" s="1"/>
  <c r="H127" i="1"/>
  <c r="D141" i="1"/>
  <c r="D140" i="1" s="1"/>
  <c r="D139" i="1" s="1"/>
  <c r="H148" i="1"/>
  <c r="D153" i="1"/>
  <c r="H160" i="1"/>
  <c r="D165" i="1"/>
  <c r="H172" i="1"/>
  <c r="H207" i="1"/>
  <c r="H236" i="1"/>
  <c r="H235" i="1" s="1"/>
  <c r="H234" i="1" s="1"/>
  <c r="H233" i="1" s="1"/>
  <c r="H231" i="1" s="1"/>
  <c r="D236" i="1"/>
  <c r="D235" i="1" s="1"/>
  <c r="D234" i="1" s="1"/>
  <c r="D233" i="1" s="1"/>
  <c r="D231" i="1" s="1"/>
  <c r="H243" i="1"/>
  <c r="D243" i="1"/>
  <c r="H246" i="1"/>
  <c r="D246" i="1"/>
  <c r="H249" i="1"/>
  <c r="D249" i="1"/>
  <c r="C78" i="1"/>
  <c r="D97" i="1"/>
  <c r="D194" i="1"/>
  <c r="D193" i="1" s="1"/>
  <c r="H200" i="1"/>
  <c r="D206" i="1"/>
  <c r="D204" i="1" s="1"/>
  <c r="H213" i="1"/>
  <c r="H212" i="1" s="1"/>
  <c r="D218" i="1"/>
  <c r="D217" i="1" s="1"/>
  <c r="D20" i="1"/>
  <c r="D22" i="1"/>
  <c r="D24" i="1"/>
  <c r="D26" i="1"/>
  <c r="D28" i="1"/>
  <c r="D30" i="1"/>
  <c r="D32" i="1"/>
  <c r="D34" i="1"/>
  <c r="D42" i="1"/>
  <c r="D46" i="1"/>
  <c r="D48" i="1"/>
  <c r="D50" i="1"/>
  <c r="D54" i="1"/>
  <c r="D56" i="1"/>
  <c r="D58" i="1"/>
  <c r="D60" i="1"/>
  <c r="D62" i="1"/>
  <c r="D64" i="1"/>
  <c r="D66" i="1"/>
  <c r="D68" i="1"/>
  <c r="D72" i="1"/>
  <c r="D71" i="1" s="1"/>
  <c r="D74" i="1"/>
  <c r="E85" i="1"/>
  <c r="E78" i="1"/>
  <c r="E51" i="1" s="1"/>
  <c r="E90" i="1"/>
  <c r="E103" i="1"/>
  <c r="E102" i="1" s="1"/>
  <c r="D123" i="1"/>
  <c r="D120" i="1" s="1"/>
  <c r="D119" i="1" s="1"/>
  <c r="D118" i="1" s="1"/>
  <c r="D117" i="1" s="1"/>
  <c r="D116" i="1" s="1"/>
  <c r="H130" i="1"/>
  <c r="D144" i="1"/>
  <c r="H151" i="1"/>
  <c r="D156" i="1"/>
  <c r="H163" i="1"/>
  <c r="D168" i="1"/>
  <c r="H175" i="1"/>
  <c r="D180" i="1"/>
  <c r="H187" i="1"/>
  <c r="D192" i="1"/>
  <c r="H199" i="1"/>
  <c r="H211" i="1"/>
  <c r="D216" i="1"/>
  <c r="H83" i="1"/>
  <c r="H82" i="1" s="1"/>
  <c r="E95" i="1"/>
  <c r="E204" i="1"/>
  <c r="E173" i="1" s="1"/>
  <c r="H244" i="1"/>
  <c r="D244" i="1"/>
  <c r="H247" i="1"/>
  <c r="D247" i="1"/>
  <c r="H250" i="1"/>
  <c r="D250" i="1"/>
  <c r="D81" i="1"/>
  <c r="H88" i="1"/>
  <c r="H100" i="1"/>
  <c r="H99" i="1" s="1"/>
  <c r="D178" i="1"/>
  <c r="H93" i="1"/>
  <c r="E166" i="1"/>
  <c r="D166" i="1" s="1"/>
  <c r="H86" i="1"/>
  <c r="H85" i="1" s="1"/>
  <c r="D104" i="1"/>
  <c r="D103" i="1" s="1"/>
  <c r="D102" i="1" s="1"/>
  <c r="E113" i="1"/>
  <c r="E112" i="1" s="1"/>
  <c r="E111" i="1" s="1"/>
  <c r="E109" i="1" s="1"/>
  <c r="H126" i="1"/>
  <c r="D131" i="1"/>
  <c r="H147" i="1"/>
  <c r="D152" i="1"/>
  <c r="H159" i="1"/>
  <c r="H171" i="1"/>
  <c r="D176" i="1"/>
  <c r="D174" i="1" s="1"/>
  <c r="D173" i="1" s="1"/>
  <c r="H183" i="1"/>
  <c r="D188" i="1"/>
  <c r="E195" i="1"/>
  <c r="E207" i="1"/>
  <c r="H219" i="1"/>
  <c r="H217" i="1" s="1"/>
  <c r="D252" i="1"/>
  <c r="D253" i="1"/>
  <c r="D138" i="1" l="1"/>
  <c r="D137" i="1" s="1"/>
  <c r="D136" i="1" s="1"/>
  <c r="H17" i="1"/>
  <c r="F16" i="1"/>
  <c r="F15" i="1" s="1"/>
  <c r="F14" i="1" s="1"/>
  <c r="F13" i="1" s="1"/>
  <c r="F256" i="1" s="1"/>
  <c r="E16" i="1"/>
  <c r="E15" i="1" s="1"/>
  <c r="E14" i="1" s="1"/>
  <c r="E13" i="1" s="1"/>
  <c r="D242" i="1"/>
  <c r="D241" i="1" s="1"/>
  <c r="D240" i="1" s="1"/>
  <c r="D239" i="1" s="1"/>
  <c r="D238" i="1" s="1"/>
  <c r="H242" i="1"/>
  <c r="H241" i="1" s="1"/>
  <c r="H240" i="1" s="1"/>
  <c r="H239" i="1" s="1"/>
  <c r="H238" i="1" s="1"/>
  <c r="H174" i="1"/>
  <c r="H173" i="1" s="1"/>
  <c r="E139" i="1"/>
  <c r="E138" i="1" s="1"/>
  <c r="E137" i="1" s="1"/>
  <c r="E136" i="1" s="1"/>
  <c r="E135" i="1" s="1"/>
  <c r="D95" i="1"/>
  <c r="D73" i="1"/>
  <c r="H90" i="1"/>
  <c r="H51" i="1" s="1"/>
  <c r="D52" i="1"/>
  <c r="G256" i="1"/>
  <c r="H158" i="1"/>
  <c r="H140" i="1" s="1"/>
  <c r="H139" i="1" s="1"/>
  <c r="H138" i="1" s="1"/>
  <c r="H137" i="1" s="1"/>
  <c r="H136" i="1" s="1"/>
  <c r="H135" i="1" s="1"/>
  <c r="D18" i="1"/>
  <c r="D17" i="1" s="1"/>
  <c r="E256" i="1" l="1"/>
  <c r="H16" i="1"/>
  <c r="H15" i="1" s="1"/>
  <c r="H14" i="1" s="1"/>
  <c r="H13" i="1" s="1"/>
  <c r="H256" i="1" s="1"/>
  <c r="D51" i="1"/>
  <c r="D16" i="1" s="1"/>
  <c r="D15" i="1" s="1"/>
  <c r="D14" i="1" s="1"/>
  <c r="D13" i="1" s="1"/>
  <c r="D256" i="1" s="1"/>
  <c r="D135" i="1"/>
</calcChain>
</file>

<file path=xl/sharedStrings.xml><?xml version="1.0" encoding="utf-8"?>
<sst xmlns="http://schemas.openxmlformats.org/spreadsheetml/2006/main" count="250" uniqueCount="132">
  <si>
    <t>GOBIERNO DEL ESTADO DE QUINTANA ROO</t>
  </si>
  <si>
    <t>ESTADO ANALÍTICO DEL EJERCICIO DEL PRESUPUESTO DE EGRESOS DETALLADO - Ley de Disciplina Financiera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</si>
  <si>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</si>
  <si>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</si>
  <si>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</si>
  <si>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</si>
  <si>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</si>
  <si>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</si>
  <si>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</si>
  <si>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</si>
  <si>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</si>
  <si>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</si>
  <si>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I. Gasto No Etiquetado</t>
  </si>
  <si>
    <t>Estado de Quintana Roo</t>
  </si>
  <si>
    <t>Sector Público No Financiero del Estado</t>
  </si>
  <si>
    <t>Gobierno General del Estado de Quintana Roo</t>
  </si>
  <si>
    <t>Gobierno del Estado de Quintana Roo</t>
  </si>
  <si>
    <t>Poder Ejecutivo</t>
  </si>
  <si>
    <t xml:space="preserve">Despacho de la Gobernatura de Quintana Roo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</si>
  <si>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</si>
  <si>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</si>
  <si>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</si>
  <si>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</si>
  <si>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</si>
  <si>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</si>
  <si>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</si>
  <si>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</si>
  <si>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Anticorrupción y Buen Gobierno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</si>
  <si>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</si>
  <si>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</si>
  <si>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</si>
  <si>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</si>
  <si>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</si>
  <si>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</si>
  <si>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</si>
  <si>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Ramos Generales</t>
  </si>
  <si>
    <t>Bienes Muebles, Inmuebles e Intangibles</t>
  </si>
  <si>
    <t>Inversión Pública del Estado</t>
  </si>
  <si>
    <t>Reserva de Contingencia</t>
  </si>
  <si>
    <t>Provisiones Financieras</t>
  </si>
  <si>
    <t>Deuda Pública</t>
  </si>
  <si>
    <t>Poder Legislativo</t>
  </si>
  <si>
    <t>Poder Judicial</t>
  </si>
  <si>
    <t>Autónomo</t>
  </si>
  <si>
    <t xml:space="preserve">Instituto Electoral de Quintana Roo                                                                                                                   </t>
  </si>
  <si>
    <t xml:space="preserve">Comisión de los Derechos Humanos del Estado de Quintana Roo                                                                                           </t>
  </si>
  <si>
    <t xml:space="preserve">Tribunal Electoral de Quintana Roo                                                                                                                    </t>
  </si>
  <si>
    <t xml:space="preserve">Fiscalía General del Estado                                                                                                                           </t>
  </si>
  <si>
    <t xml:space="preserve">Tribunal de Justicia Administrativa  y Anticorrupción del Estado de Quintana Roo                                                                      </t>
  </si>
  <si>
    <t xml:space="preserve">Fiscalía Especializada en Combate a la Corrupción del Estado de Quintana Roo                                                                          </t>
  </si>
  <si>
    <t>Entidades Paraestatales y Fideicomisos No Empresariales y No Financieros</t>
  </si>
  <si>
    <t>Sector Educación</t>
  </si>
  <si>
    <t xml:space="preserve">Servicios Educativos de Quintana Roo   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</si>
  <si>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</si>
  <si>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>Centro de Estudios de Bachillerato Técnico Eva Sámano de López Mateos</t>
  </si>
  <si>
    <t xml:space="preserve">Colegio de Estudios Científicos y Tecnológicos del Estado de Quintana Roo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</si>
  <si>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</si>
  <si>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 xml:space="preserve">Instituto de Capacitación para el Trabajo del Estado de Quintana Roo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</si>
  <si>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</si>
  <si>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 xml:space="preserve">Instituto Tecnológico Superior de Felipe Carrillo Puerto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</si>
  <si>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</si>
  <si>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</si>
  <si>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</si>
  <si>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</si>
  <si>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</si>
  <si>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</si>
  <si>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</si>
  <si>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</si>
  <si>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</si>
  <si>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Comisión del Deporte de Quintana Roo                                                                                                                  </t>
  </si>
  <si>
    <t>Sector Salud</t>
  </si>
  <si>
    <t xml:space="preserve">Servicios Estatales de Salud                                                                                                                          </t>
  </si>
  <si>
    <t>Sector Gobierno</t>
  </si>
  <si>
    <t xml:space="preserve">Sistema Quintanarroense de Comunicación Social     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</si>
  <si>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</si>
  <si>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Secretariado Ejecutivo del Sistema Estatal de Seguridad Ciudadana                                                                                     </t>
  </si>
  <si>
    <t xml:space="preserve">Agencia de Transformación Digital        </t>
  </si>
  <si>
    <t>Sector Económico</t>
  </si>
  <si>
    <t xml:space="preserve">Consejo de Promoción Turística de Quintana Roo                                                                                                        </t>
  </si>
  <si>
    <t xml:space="preserve">Centro de Conciliación Laboral del Estado de Quintana Roo                                                                                             </t>
  </si>
  <si>
    <t xml:space="preserve">Instituto de Infraestructura Turística                                                                                                                </t>
  </si>
  <si>
    <t>Sector Desarrollo Urbano</t>
  </si>
  <si>
    <t xml:space="preserve">Comisión de Agua Potable y Alcantarillado                                                                                                             </t>
  </si>
  <si>
    <t xml:space="preserve">Instituto de Movilidad del Estado de Quintana Roo                                                                                                     </t>
  </si>
  <si>
    <t>Sector Social</t>
  </si>
  <si>
    <t xml:space="preserve">Sistema para el Desarrollo Integral de la Familia del Estado de Quintana Roo                                                                          </t>
  </si>
  <si>
    <t xml:space="preserve">Instituto para el Desarrollo del Pueblo Maya y las Comunidades Indígenas del Estado de Quintana Roo                                                   </t>
  </si>
  <si>
    <t xml:space="preserve">Instituto Quintanarroense de la Juventud                                                                                                              </t>
  </si>
  <si>
    <t xml:space="preserve">Instituto de la Cultura y las Artes de Quintana Roo                                                                                                   </t>
  </si>
  <si>
    <t>Sector Turismo</t>
  </si>
  <si>
    <t>Fideicomiso de Promoción Turística del Municipio de Othón P. Blanco</t>
  </si>
  <si>
    <t>Fideicomiso de Promoción Turística del Municipio de Solidaridad</t>
  </si>
  <si>
    <t>Fideicomiso de Promoción Turística del Municipio de Benito Juárez</t>
  </si>
  <si>
    <t xml:space="preserve">Agencia de Proyectos Estratégicos del Estado de Quintana Roo                                                                                          </t>
  </si>
  <si>
    <t>No Sectorizados</t>
  </si>
  <si>
    <t xml:space="preserve">Secretaría Ejecutiva del Sistema Anticorrupción del Estado de Quintana Roo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</si>
  <si>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</si>
  <si>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Consejo Quintanarroense de Humanidades, Ciencias y Tecnologías.                                                                                       </t>
  </si>
  <si>
    <t>Subsector de Seguridad Ciudadana</t>
  </si>
  <si>
    <t xml:space="preserve">Universidad de Ciencias y Disciplinas de la Seguridad de Quintana Roo                                                                                 </t>
  </si>
  <si>
    <t>Instituciones Públicas de Seguridad Social</t>
  </si>
  <si>
    <t>Entidades Paraestatales Empresariales No Financieras con Participación Estatal Mayoritaria</t>
  </si>
  <si>
    <t>Entidades Paraestatles Empresariales No Financieras Con Participación Estatal Mayoritaria</t>
  </si>
  <si>
    <t>Entidades Paraestatales Empresariales No Financieras</t>
  </si>
  <si>
    <t>Fideicomisos Empresariales No financieros con Participación Estatal Mayoritaria</t>
  </si>
  <si>
    <t>Sector Público Financiero del Estado de Quintana Roo</t>
  </si>
  <si>
    <t>Entidades Paraestatales Empresariales Financieras Monetarias con Participación Estatal Mayoritaria</t>
  </si>
  <si>
    <t>Entidades Paraestatales Financieras No Monetarias con Participación Estatal Mayoritaria</t>
  </si>
  <si>
    <t>Otros Intermediarios Financieros, Excepto Sociedades de Seguros y Fondos de Pensiones</t>
  </si>
  <si>
    <t>Otros Intermediarios Financieros</t>
  </si>
  <si>
    <t xml:space="preserve">Instituto para el Desarrollo y Financiamiento del Estado de Quintana Roo                                                                              </t>
  </si>
  <si>
    <t>Fideicomisos Financieros Públicos con Participación
Estatal Mayoritaria</t>
  </si>
  <si>
    <t>Sector Público Municipal</t>
  </si>
  <si>
    <t>Organo Ejecutivo Municipal (Ayuntamiento)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</si>
  <si>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</si>
  <si>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</si>
  <si>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Isla Mujeres          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</si>
  <si>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</si>
  <si>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</si>
  <si>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</si>
  <si>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</si>
  <si>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Solidaridad    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</si>
  <si>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</si>
  <si>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</si>
  <si>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</si>
  <si>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>Entidades Paramunicipales</t>
  </si>
  <si>
    <t>II. Gasto Etiquetado</t>
  </si>
  <si>
    <t xml:space="preserve">Despacho de la Gobernadora del Estado                                                                                                                 </t>
  </si>
  <si>
    <t xml:space="preserve">Secretaría de la Contraloría                                                                                                                          </t>
  </si>
  <si>
    <t xml:space="preserve">Instituto de Capacitación para el Trabajo del Estado de Quintana Roo                                                                                  </t>
  </si>
  <si>
    <t>Total del Egreso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</si>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</sst>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#,##0"/>
    <numFmt numFmtId="165" formatCode="_-[$€-2]* #,##0.00_-;\-[$€-2]* #,##0.00_-;_-[$€-2]* &quot;-&quot;??_-"/>
  </numFmts>
  <fonts count="32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1"/>
      <color theme="9" tint="-0.249977111117893"/>
      <name val="Calibri"/>
      <family val="2"/>
      <scheme val="minor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 tint="0.499984740745262"/>
      <name val="Arial Narrow"/>
      <family val="2"/>
    </font>
    <font>
      <sz val="10"/>
      <color theme="4" tint="-0.499984740745262"/>
      <name val="Arial Narrow"/>
      <family val="2"/>
    </font>
    <font>
      <sz val="10"/>
      <color rgb="FFFF0000"/>
      <name val="Arial Narrow"/>
      <family val="2"/>
    </font>
    <font>
      <sz val="10"/>
      <color rgb="FF0070C0"/>
      <name val="Arial Narrow"/>
      <family val="2"/>
    </font>
    <font>
      <sz val="11"/>
      <color theme="5" tint="-0.249977111117893"/>
      <name val="Calibri"/>
      <family val="2"/>
      <scheme val="minor"/>
    </font>
    <font>
      <sz val="20"/>
      <color rgb="FFA7AAAD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20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F1F0EF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4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19" borderId="0" applyNumberFormat="0" applyBorder="0" applyAlignment="0" applyProtection="0"/>
    <xf numFmtId="165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NumberFormat="1" applyFont="1"/>
    <xf numFmtId="43" fontId="0" fillId="0" borderId="0" xfId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43" fontId="7" fillId="3" borderId="11" xfId="1" applyNumberFormat="1" applyFont="1" applyFill="1" applyBorder="1" applyAlignment="1">
      <alignment horizontal="center" vertical="center" wrapText="1"/>
    </xf>
    <xf numFmtId="43" fontId="7" fillId="3" borderId="12" xfId="1" applyNumberFormat="1" applyFont="1" applyFill="1" applyBorder="1" applyAlignment="1">
      <alignment horizontal="center" vertical="center" wrapText="1"/>
    </xf>
    <xf numFmtId="43" fontId="7" fillId="3" borderId="13" xfId="1" applyNumberFormat="1" applyFont="1" applyFill="1" applyBorder="1" applyAlignment="1">
      <alignment horizontal="center" vertical="center" wrapText="1"/>
    </xf>
    <xf numFmtId="43" fontId="7" fillId="3" borderId="14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NumberFormat="1" applyFont="1" applyFill="1" applyBorder="1" applyAlignment="1">
      <alignment horizontal="center" vertical="center" wrapText="1"/>
    </xf>
    <xf numFmtId="43" fontId="7" fillId="3" borderId="9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4" borderId="7" xfId="0" applyFont="1" applyFill="1" applyBorder="1" applyAlignment="1">
      <alignment wrapText="1"/>
    </xf>
    <xf numFmtId="43" fontId="10" fillId="4" borderId="8" xfId="1" applyNumberFormat="1" applyFont="1" applyFill="1" applyBorder="1" applyAlignment="1"/>
    <xf numFmtId="43" fontId="10" fillId="4" borderId="9" xfId="1" applyNumberFormat="1" applyFont="1" applyFill="1" applyBorder="1" applyAlignment="1"/>
    <xf numFmtId="0" fontId="7" fillId="5" borderId="7" xfId="2" applyFont="1" applyFill="1" applyBorder="1" applyAlignment="1">
      <alignment wrapText="1"/>
    </xf>
    <xf numFmtId="43" fontId="7" fillId="5" borderId="16" xfId="1" applyNumberFormat="1" applyFont="1" applyFill="1" applyBorder="1" applyAlignment="1"/>
    <xf numFmtId="43" fontId="7" fillId="5" borderId="8" xfId="1" applyNumberFormat="1" applyFont="1" applyFill="1" applyBorder="1" applyAlignment="1"/>
    <xf numFmtId="43" fontId="7" fillId="5" borderId="9" xfId="1" applyNumberFormat="1" applyFont="1" applyFill="1" applyBorder="1" applyAlignment="1"/>
    <xf numFmtId="0" fontId="12" fillId="0" borderId="0" xfId="0" applyFont="1"/>
    <xf numFmtId="0" fontId="7" fillId="6" borderId="17" xfId="0" applyFont="1" applyFill="1" applyBorder="1" applyAlignment="1">
      <alignment horizontal="left" wrapText="1" indent="1"/>
    </xf>
    <xf numFmtId="43" fontId="10" fillId="6" borderId="15" xfId="1" applyNumberFormat="1" applyFont="1" applyFill="1" applyBorder="1" applyAlignment="1"/>
    <xf numFmtId="43" fontId="10" fillId="6" borderId="18" xfId="1" applyNumberFormat="1" applyFont="1" applyFill="1" applyBorder="1" applyAlignment="1"/>
    <xf numFmtId="0" fontId="7" fillId="7" borderId="17" xfId="0" applyFont="1" applyFill="1" applyBorder="1" applyAlignment="1">
      <alignment horizontal="left" wrapText="1" indent="2"/>
    </xf>
    <xf numFmtId="43" fontId="10" fillId="7" borderId="15" xfId="1" applyNumberFormat="1" applyFont="1" applyFill="1" applyBorder="1" applyAlignment="1"/>
    <xf numFmtId="43" fontId="10" fillId="7" borderId="18" xfId="1" applyNumberFormat="1" applyFont="1" applyFill="1" applyBorder="1" applyAlignment="1"/>
    <xf numFmtId="0" fontId="7" fillId="8" borderId="17" xfId="0" applyFont="1" applyFill="1" applyBorder="1" applyAlignment="1">
      <alignment horizontal="left" wrapText="1" indent="3"/>
    </xf>
    <xf numFmtId="43" fontId="10" fillId="8" borderId="15" xfId="1" applyNumberFormat="1" applyFont="1" applyFill="1" applyBorder="1" applyAlignment="1"/>
    <xf numFmtId="43" fontId="10" fillId="8" borderId="18" xfId="1" applyNumberFormat="1" applyFont="1" applyFill="1" applyBorder="1" applyAlignment="1"/>
    <xf numFmtId="0" fontId="7" fillId="0" borderId="0" xfId="0" applyFont="1" applyFill="1" applyAlignment="1">
      <alignment horizontal="left"/>
    </xf>
    <xf numFmtId="0" fontId="7" fillId="0" borderId="17" xfId="0" applyFont="1" applyFill="1" applyBorder="1" applyAlignment="1">
      <alignment horizontal="left" wrapText="1" indent="4"/>
    </xf>
    <xf numFmtId="43" fontId="10" fillId="0" borderId="15" xfId="1" applyNumberFormat="1" applyFont="1" applyFill="1" applyBorder="1" applyAlignment="1"/>
    <xf numFmtId="43" fontId="10" fillId="0" borderId="18" xfId="1" applyNumberFormat="1" applyFont="1" applyFill="1" applyBorder="1" applyAlignment="1"/>
    <xf numFmtId="0" fontId="12" fillId="0" borderId="0" xfId="0" applyFont="1" applyFill="1"/>
    <xf numFmtId="0" fontId="13" fillId="0" borderId="17" xfId="0" applyFont="1" applyFill="1" applyBorder="1" applyAlignment="1">
      <alignment horizontal="left" wrapText="1" indent="5"/>
    </xf>
    <xf numFmtId="43" fontId="8" fillId="0" borderId="15" xfId="1" applyNumberFormat="1" applyFont="1" applyFill="1" applyBorder="1" applyAlignment="1"/>
    <xf numFmtId="43" fontId="8" fillId="0" borderId="18" xfId="1" applyNumberFormat="1" applyFont="1" applyFill="1" applyBorder="1" applyAlignment="1"/>
    <xf numFmtId="0" fontId="3" fillId="0" borderId="0" xfId="0" applyFont="1"/>
    <xf numFmtId="0" fontId="13" fillId="0" borderId="17" xfId="0" applyFont="1" applyFill="1" applyBorder="1" applyAlignment="1">
      <alignment horizontal="left" wrapText="1" indent="6"/>
    </xf>
    <xf numFmtId="43" fontId="16" fillId="0" borderId="15" xfId="1" applyNumberFormat="1" applyFont="1" applyFill="1" applyBorder="1" applyAlignment="1"/>
    <xf numFmtId="43" fontId="16" fillId="0" borderId="18" xfId="1" applyNumberFormat="1" applyFont="1" applyFill="1" applyBorder="1" applyAlignment="1"/>
    <xf numFmtId="0" fontId="7" fillId="0" borderId="17" xfId="0" applyFont="1" applyFill="1" applyBorder="1" applyAlignment="1">
      <alignment horizontal="left" wrapText="1" indent="5"/>
    </xf>
    <xf numFmtId="0" fontId="0" fillId="0" borderId="0" xfId="0" applyFill="1"/>
    <xf numFmtId="0" fontId="8" fillId="0" borderId="17" xfId="0" applyFont="1" applyFill="1" applyBorder="1" applyAlignment="1">
      <alignment horizontal="left" wrapText="1" indent="5"/>
    </xf>
    <xf numFmtId="0" fontId="13" fillId="0" borderId="10" xfId="0" applyFont="1" applyFill="1" applyBorder="1" applyAlignment="1">
      <alignment horizontal="left" wrapText="1" indent="5"/>
    </xf>
    <xf numFmtId="0" fontId="7" fillId="0" borderId="4" xfId="0" applyFont="1" applyFill="1" applyBorder="1" applyAlignment="1">
      <alignment wrapText="1"/>
    </xf>
    <xf numFmtId="43" fontId="10" fillId="0" borderId="5" xfId="1" applyNumberFormat="1" applyFont="1" applyFill="1" applyBorder="1" applyAlignment="1"/>
    <xf numFmtId="43" fontId="10" fillId="0" borderId="6" xfId="1" applyNumberFormat="1" applyFont="1" applyFill="1" applyBorder="1" applyAlignment="1"/>
    <xf numFmtId="0" fontId="16" fillId="0" borderId="17" xfId="0" applyFont="1" applyFill="1" applyBorder="1" applyAlignment="1">
      <alignment horizontal="left" wrapText="1" indent="6"/>
    </xf>
    <xf numFmtId="164" fontId="10" fillId="3" borderId="20" xfId="0" applyNumberFormat="1" applyFont="1" applyFill="1" applyBorder="1" applyAlignment="1">
      <alignment horizontal="left" wrapText="1" indent="1"/>
    </xf>
    <xf numFmtId="43" fontId="10" fillId="3" borderId="21" xfId="1" applyNumberFormat="1" applyFont="1" applyFill="1" applyBorder="1" applyAlignment="1"/>
    <xf numFmtId="43" fontId="10" fillId="3" borderId="22" xfId="1" applyNumberFormat="1" applyFont="1" applyFill="1" applyBorder="1" applyAlignment="1"/>
    <xf numFmtId="0" fontId="13" fillId="0" borderId="23" xfId="0" applyFont="1" applyFill="1" applyBorder="1" applyAlignment="1"/>
    <xf numFmtId="0" fontId="13" fillId="0" borderId="0" xfId="0" applyFont="1" applyAlignment="1"/>
    <xf numFmtId="43" fontId="8" fillId="0" borderId="0" xfId="1" applyNumberFormat="1" applyFont="1"/>
    <xf numFmtId="0" fontId="21" fillId="0" borderId="0" xfId="0" applyFont="1" applyAlignment="1"/>
    <xf numFmtId="43" fontId="18" fillId="0" borderId="0" xfId="1" applyNumberFormat="1" applyFont="1"/>
    <xf numFmtId="0" fontId="4" fillId="0" borderId="0" xfId="0" applyFont="1" applyFill="1" applyAlignment="1">
      <alignment horizontal="left" vertical="center"/>
    </xf>
    <xf numFmtId="0" fontId="9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5" fillId="0" borderId="19" xfId="0" applyFont="1" applyFill="1" applyBorder="1"/>
    <xf numFmtId="0" fontId="15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quotePrefix="1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Fill="1"/>
    <xf numFmtId="0" fontId="7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</cellXfs>
  <cellStyles count="159">
    <cellStyle name="Énfasis 1" xfId="3"/>
    <cellStyle name="Énfasis 2" xfId="4"/>
    <cellStyle name="Énfasis 3" xfId="5"/>
    <cellStyle name="Énfasis1 - 20%" xfId="6"/>
    <cellStyle name="Énfasis1 - 40%" xfId="7"/>
    <cellStyle name="Énfasis1 - 60%" xfId="8"/>
    <cellStyle name="Énfasis2 - 20%" xfId="9"/>
    <cellStyle name="Énfasis2 - 40%" xfId="10"/>
    <cellStyle name="Énfasis2 - 60%" xfId="11"/>
    <cellStyle name="Énfasis3 - 20%" xfId="12"/>
    <cellStyle name="Énfasis3 - 40%" xfId="13"/>
    <cellStyle name="Énfasis3 - 60%" xfId="14"/>
    <cellStyle name="Énfasis4 - 20%" xfId="15"/>
    <cellStyle name="Énfasis4 - 40%" xfId="16"/>
    <cellStyle name="Énfasis4 - 60%" xfId="17"/>
    <cellStyle name="Énfasis5 - 20%" xfId="18"/>
    <cellStyle name="Énfasis5 - 40%" xfId="19"/>
    <cellStyle name="Énfasis5 - 60%" xfId="20"/>
    <cellStyle name="Énfasis6 - 20%" xfId="21"/>
    <cellStyle name="Énfasis6 - 40%" xfId="22"/>
    <cellStyle name="Énfasis6 - 60%" xfId="23"/>
    <cellStyle name="Euro" xfId="24"/>
    <cellStyle name="Hipervínculo 2" xfId="25"/>
    <cellStyle name="Millares" xfId="1" builtinId="3"/>
    <cellStyle name="Millares 10" xfId="26"/>
    <cellStyle name="Millares 10 2" xfId="27"/>
    <cellStyle name="Millares 11" xfId="28"/>
    <cellStyle name="Millares 12" xfId="29"/>
    <cellStyle name="Millares 13" xfId="30"/>
    <cellStyle name="Millares 14" xfId="31"/>
    <cellStyle name="Millares 15" xfId="32"/>
    <cellStyle name="Millares 16" xfId="33"/>
    <cellStyle name="Millares 17" xfId="34"/>
    <cellStyle name="Millares 18" xfId="35"/>
    <cellStyle name="Millares 18 2" xfId="36"/>
    <cellStyle name="Millares 18 3" xfId="37"/>
    <cellStyle name="Millares 19" xfId="38"/>
    <cellStyle name="Millares 2" xfId="39"/>
    <cellStyle name="Millares 2 2" xfId="40"/>
    <cellStyle name="Millares 2 3" xfId="41"/>
    <cellStyle name="Millares 2 4" xfId="42"/>
    <cellStyle name="Millares 20" xfId="43"/>
    <cellStyle name="Millares 21" xfId="44"/>
    <cellStyle name="Millares 22" xfId="45"/>
    <cellStyle name="Millares 23" xfId="46"/>
    <cellStyle name="Millares 24" xfId="47"/>
    <cellStyle name="Millares 25" xfId="48"/>
    <cellStyle name="Millares 26" xfId="49"/>
    <cellStyle name="Millares 27" xfId="50"/>
    <cellStyle name="Millares 28" xfId="51"/>
    <cellStyle name="Millares 29" xfId="52"/>
    <cellStyle name="Millares 3" xfId="53"/>
    <cellStyle name="Millares 3 2" xfId="54"/>
    <cellStyle name="Millares 30" xfId="55"/>
    <cellStyle name="Millares 31" xfId="56"/>
    <cellStyle name="Millares 32" xfId="57"/>
    <cellStyle name="Millares 33" xfId="58"/>
    <cellStyle name="Millares 34" xfId="59"/>
    <cellStyle name="Millares 35" xfId="60"/>
    <cellStyle name="Millares 36" xfId="61"/>
    <cellStyle name="Millares 37" xfId="62"/>
    <cellStyle name="Millares 38" xfId="63"/>
    <cellStyle name="Millares 39" xfId="64"/>
    <cellStyle name="Millares 39 2" xfId="65"/>
    <cellStyle name="Millares 4" xfId="66"/>
    <cellStyle name="Millares 40" xfId="67"/>
    <cellStyle name="Millares 41" xfId="68"/>
    <cellStyle name="Millares 42" xfId="69"/>
    <cellStyle name="Millares 43" xfId="70"/>
    <cellStyle name="Millares 44" xfId="71"/>
    <cellStyle name="Millares 45" xfId="72"/>
    <cellStyle name="Millares 46" xfId="73"/>
    <cellStyle name="Millares 48" xfId="74"/>
    <cellStyle name="Millares 5" xfId="75"/>
    <cellStyle name="Millares 6" xfId="76"/>
    <cellStyle name="Millares 7" xfId="77"/>
    <cellStyle name="Millares 8" xfId="78"/>
    <cellStyle name="Millares 9" xfId="79"/>
    <cellStyle name="Normal" xfId="0" builtinId="0"/>
    <cellStyle name="Normal 10" xfId="80"/>
    <cellStyle name="Normal 11" xfId="81"/>
    <cellStyle name="Normal 11 2" xfId="82"/>
    <cellStyle name="Normal 12" xfId="83"/>
    <cellStyle name="Normal 13" xfId="84"/>
    <cellStyle name="Normal 14" xfId="85"/>
    <cellStyle name="Normal 15" xfId="86"/>
    <cellStyle name="Normal 16" xfId="87"/>
    <cellStyle name="Normal 17" xfId="88"/>
    <cellStyle name="Normal 18" xfId="89"/>
    <cellStyle name="Normal 19" xfId="90"/>
    <cellStyle name="Normal 2" xfId="2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831618</xdr:colOff>
      <xdr:row>0</xdr:row>
      <xdr:rowOff>6928</xdr:rowOff>
    </xdr:from>
    <xdr:to>
      <xdr:col>7</xdr:col>
      <xdr:colOff>960524</xdr:colOff>
      <xdr:row>4</xdr:row>
      <xdr:rowOff>114301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861193" y="6928"/>
          <a:ext cx="2110106" cy="83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76199</xdr:colOff>
      <xdr:row>0</xdr:row>
      <xdr:rowOff>13854</xdr:rowOff>
    </xdr:from>
    <xdr:to>
      <xdr:col>1</xdr:col>
      <xdr:colOff>746759</xdr:colOff>
      <xdr:row>4</xdr:row>
      <xdr:rowOff>121227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09624" y="13854"/>
          <a:ext cx="670560" cy="83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dep</v>
          </cell>
        </row>
      </sheetData>
      <sheetData sheetId="27"/>
      <sheetData sheetId="28">
        <row r="2">
          <cell r="C2">
            <v>28415664.154999994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/>
      <sheetData sheetId="45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64"/>
  <sheetViews>
    <sheetView showGridLines="0" tabSelected="1" topLeftCell="A251" zoomScale="115" zoomScaleNormal="115" workbookViewId="0">
      <selection activeCell="A155" sqref="A155"/>
    </sheetView>
  </sheetViews>
  <sheetFormatPr baseColWidth="10" defaultColWidth="11" defaultRowHeight="14.25"/>
  <cols>
    <col min="1" max="1" width="9.625" style="87" customWidth="1"/>
    <col min="2" max="2" width="54" style="2" customWidth="1"/>
    <col min="3" max="3" width="15.75" style="3" customWidth="1"/>
    <col min="4" max="7" width="13" style="3" customWidth="1"/>
    <col min="8" max="8" width="13.25" style="3" customWidth="1"/>
    <col min="9" max="9" width="5.25" customWidth="1"/>
  </cols>
  <sheetData>
    <row r="1" spans="1:9">
      <c r="A1" s="1"/>
      <c r="I1" s="4"/>
    </row>
    <row r="2" spans="1:9">
      <c r="A2" s="1"/>
      <c r="I2" s="4"/>
    </row>
    <row r="3" spans="1:9">
      <c r="A3" s="1"/>
      <c r="I3" s="4"/>
    </row>
    <row r="4" spans="1:9">
      <c r="A4" s="1"/>
      <c r="I4" s="4"/>
    </row>
    <row r="5" spans="1:9">
      <c r="A5" s="1"/>
      <c r="I5" s="4"/>
    </row>
    <row r="6" spans="1:9" s="8" customFormat="1" ht="14.25" customHeight="1">
      <c r="A6" s="74"/>
      <c r="B6" s="5" t="s">
        <v>0</v>
      </c>
      <c r="C6" s="6"/>
      <c r="D6" s="6"/>
      <c r="E6" s="6"/>
      <c r="F6" s="6"/>
      <c r="G6" s="6"/>
      <c r="H6" s="7"/>
    </row>
    <row r="7" spans="1:9" s="8" customFormat="1" ht="14.25" customHeight="1">
      <c r="A7" s="74"/>
      <c r="B7" s="9" t="s">
        <v>1</v>
      </c>
      <c r="C7" s="10"/>
      <c r="D7" s="10"/>
      <c r="E7" s="10"/>
      <c r="F7" s="10"/>
      <c r="G7" s="10"/>
      <c r="H7" s="11"/>
    </row>
    <row r="8" spans="1:9" s="8" customFormat="1" ht="14.25" customHeight="1">
      <c r="A8" s="74"/>
      <c r="B8" s="12" t="s">
        <v>2</v>
      </c>
      <c r="C8" s="13"/>
      <c r="D8" s="13"/>
      <c r="E8" s="13"/>
      <c r="F8" s="13"/>
      <c r="G8" s="13"/>
      <c r="H8" s="14"/>
    </row>
    <row r="9" spans="1:9" s="8" customFormat="1" ht="14.25" customHeight="1">
      <c r="A9" s="74"/>
      <c r="B9" s="15" t="s">
        <v>131</v>
      </c>
      <c r="C9" s="13"/>
      <c r="D9" s="13"/>
      <c r="E9" s="13"/>
      <c r="F9" s="13"/>
      <c r="G9" s="13"/>
      <c r="H9" s="14"/>
    </row>
    <row r="10" spans="1:9" s="8" customFormat="1" ht="14.25" customHeight="1">
      <c r="A10" s="74"/>
      <c r="B10" s="16" t="s">
        <v>3</v>
      </c>
      <c r="C10" s="17"/>
      <c r="D10" s="17"/>
      <c r="E10" s="17"/>
      <c r="F10" s="17"/>
      <c r="G10" s="17"/>
      <c r="H10" s="18"/>
    </row>
    <row r="11" spans="1:9" s="8" customFormat="1" ht="21" customHeight="1">
      <c r="A11" s="74"/>
      <c r="B11" s="19" t="s">
        <v>4</v>
      </c>
      <c r="C11" s="20" t="s">
        <v>5</v>
      </c>
      <c r="D11" s="21"/>
      <c r="E11" s="21"/>
      <c r="F11" s="21"/>
      <c r="G11" s="22"/>
      <c r="H11" s="23" t="s">
        <v>6</v>
      </c>
    </row>
    <row r="12" spans="1:9" s="28" customFormat="1" ht="28.5" customHeight="1">
      <c r="A12" s="24"/>
      <c r="B12" s="25"/>
      <c r="C12" s="26" t="s">
        <v>7</v>
      </c>
      <c r="D12" s="26" t="s">
        <v>8</v>
      </c>
      <c r="E12" s="26" t="s">
        <v>9</v>
      </c>
      <c r="F12" s="26" t="s">
        <v>10</v>
      </c>
      <c r="G12" s="26" t="s">
        <v>11</v>
      </c>
      <c r="H12" s="27"/>
    </row>
    <row r="13" spans="1:9" s="28" customFormat="1" ht="15">
      <c r="A13" s="75"/>
      <c r="B13" s="29" t="s">
        <v>12</v>
      </c>
      <c r="C13" s="30">
        <f t="shared" ref="C13:H13" si="0">C14+C116</f>
        <v>37366139006</v>
      </c>
      <c r="D13" s="30">
        <f t="shared" si="0"/>
        <v>640253364.58999741</v>
      </c>
      <c r="E13" s="30">
        <f t="shared" si="0"/>
        <v>38006392370.589996</v>
      </c>
      <c r="F13" s="30">
        <f t="shared" si="0"/>
        <v>6844640760.6599998</v>
      </c>
      <c r="G13" s="30">
        <f t="shared" si="0"/>
        <v>6454276574.4399996</v>
      </c>
      <c r="H13" s="31">
        <f t="shared" si="0"/>
        <v>31161751609.930004</v>
      </c>
    </row>
    <row r="14" spans="1:9" s="36" customFormat="1" ht="15">
      <c r="A14" s="46"/>
      <c r="B14" s="32" t="s">
        <v>13</v>
      </c>
      <c r="C14" s="33">
        <f t="shared" ref="C14:H14" si="1">C15+C109</f>
        <v>31932810473</v>
      </c>
      <c r="D14" s="34">
        <f t="shared" si="1"/>
        <v>612879738.08999741</v>
      </c>
      <c r="E14" s="34">
        <f t="shared" si="1"/>
        <v>32545690211.089993</v>
      </c>
      <c r="F14" s="34">
        <f t="shared" si="1"/>
        <v>5460878286.1599998</v>
      </c>
      <c r="G14" s="34">
        <f t="shared" si="1"/>
        <v>5070514099.9399996</v>
      </c>
      <c r="H14" s="35">
        <f t="shared" si="1"/>
        <v>27084811924.930004</v>
      </c>
    </row>
    <row r="15" spans="1:9" s="36" customFormat="1" ht="15">
      <c r="A15" s="46"/>
      <c r="B15" s="37" t="s">
        <v>14</v>
      </c>
      <c r="C15" s="38">
        <f t="shared" ref="C15:H15" si="2">C16+C102</f>
        <v>31920825932</v>
      </c>
      <c r="D15" s="38">
        <f t="shared" si="2"/>
        <v>611849095.21999741</v>
      </c>
      <c r="E15" s="38">
        <f t="shared" si="2"/>
        <v>32532675027.219994</v>
      </c>
      <c r="F15" s="38">
        <f t="shared" si="2"/>
        <v>5457535722.0999994</v>
      </c>
      <c r="G15" s="38">
        <f t="shared" si="2"/>
        <v>5067213187.8599997</v>
      </c>
      <c r="H15" s="39">
        <f t="shared" si="2"/>
        <v>27075139305.120003</v>
      </c>
    </row>
    <row r="16" spans="1:9" s="36" customFormat="1" ht="15">
      <c r="A16" s="46"/>
      <c r="B16" s="40" t="s">
        <v>15</v>
      </c>
      <c r="C16" s="41">
        <f t="shared" ref="C16:H16" si="3">C17+C51+C101</f>
        <v>31920825932</v>
      </c>
      <c r="D16" s="41">
        <f t="shared" si="3"/>
        <v>611849095.21999741</v>
      </c>
      <c r="E16" s="41">
        <f t="shared" si="3"/>
        <v>32532675027.219994</v>
      </c>
      <c r="F16" s="41">
        <f t="shared" si="3"/>
        <v>5457535722.0999994</v>
      </c>
      <c r="G16" s="41">
        <f t="shared" si="3"/>
        <v>5067213187.8599997</v>
      </c>
      <c r="H16" s="42">
        <f t="shared" si="3"/>
        <v>27075139305.120003</v>
      </c>
    </row>
    <row r="17" spans="1:8" s="36" customFormat="1" ht="15">
      <c r="A17" s="46"/>
      <c r="B17" s="43" t="s">
        <v>16</v>
      </c>
      <c r="C17" s="44">
        <f t="shared" ref="C17:H17" si="4">C18+SUM(C42:C44)</f>
        <v>23067551367</v>
      </c>
      <c r="D17" s="44">
        <f t="shared" si="4"/>
        <v>1018111158.3799975</v>
      </c>
      <c r="E17" s="44">
        <f t="shared" si="4"/>
        <v>24085662525.379993</v>
      </c>
      <c r="F17" s="44">
        <f t="shared" si="4"/>
        <v>3826151962.9299994</v>
      </c>
      <c r="G17" s="44">
        <f t="shared" si="4"/>
        <v>3509191399.0099993</v>
      </c>
      <c r="H17" s="45">
        <f t="shared" si="4"/>
        <v>20259510562.450001</v>
      </c>
    </row>
    <row r="18" spans="1:8" s="50" customFormat="1" ht="15">
      <c r="A18" s="46"/>
      <c r="B18" s="47" t="s">
        <v>17</v>
      </c>
      <c r="C18" s="48">
        <f>SUM(C19:C36)+C41</f>
        <v>19127541618</v>
      </c>
      <c r="D18" s="48">
        <f t="shared" ref="D18:H18" si="5">SUM(D19:D36)+D41</f>
        <v>851163456.09999728</v>
      </c>
      <c r="E18" s="48">
        <f t="shared" si="5"/>
        <v>19978705074.099995</v>
      </c>
      <c r="F18" s="48">
        <f t="shared" si="5"/>
        <v>2965472567.9599991</v>
      </c>
      <c r="G18" s="48">
        <f t="shared" si="5"/>
        <v>2652479211.039999</v>
      </c>
      <c r="H18" s="49">
        <f t="shared" si="5"/>
        <v>17013232506.139999</v>
      </c>
    </row>
    <row r="19" spans="1:8" s="36" customFormat="1" ht="15">
      <c r="A19" s="76"/>
      <c r="B19" s="51" t="s">
        <v>18</v>
      </c>
      <c r="C19" s="52">
        <v>290263937</v>
      </c>
      <c r="D19" s="52">
        <f>E19-C19</f>
        <v>-369003.2800000906</v>
      </c>
      <c r="E19" s="52">
        <v>289894933.71999991</v>
      </c>
      <c r="F19" s="52">
        <v>26957904.249999981</v>
      </c>
      <c r="G19" s="52">
        <v>25932590.52999999</v>
      </c>
      <c r="H19" s="53">
        <f>E19-F19</f>
        <v>262937029.46999994</v>
      </c>
    </row>
    <row r="20" spans="1:8">
      <c r="A20" s="76"/>
      <c r="B20" s="51" t="s">
        <v>19</v>
      </c>
      <c r="C20" s="52">
        <v>227821936</v>
      </c>
      <c r="D20" s="52">
        <f t="shared" ref="D20:D35" si="6">E20-C20</f>
        <v>49915347.259999692</v>
      </c>
      <c r="E20" s="52">
        <v>277737283.25999969</v>
      </c>
      <c r="F20" s="52">
        <v>55192907.410000056</v>
      </c>
      <c r="G20" s="52">
        <v>54320936.900000058</v>
      </c>
      <c r="H20" s="53">
        <f t="shared" ref="H20:H35" si="7">E20-F20</f>
        <v>222544375.84999964</v>
      </c>
    </row>
    <row r="21" spans="1:8">
      <c r="A21" s="76"/>
      <c r="B21" s="51" t="s">
        <v>20</v>
      </c>
      <c r="C21" s="52">
        <v>757008499</v>
      </c>
      <c r="D21" s="52">
        <f t="shared" si="6"/>
        <v>31418893.670001626</v>
      </c>
      <c r="E21" s="52">
        <v>788427392.67000163</v>
      </c>
      <c r="F21" s="52">
        <v>160114116.29000026</v>
      </c>
      <c r="G21" s="52">
        <v>157792731.8000001</v>
      </c>
      <c r="H21" s="53">
        <f t="shared" si="7"/>
        <v>628313276.38000131</v>
      </c>
    </row>
    <row r="22" spans="1:8">
      <c r="A22" s="76"/>
      <c r="B22" s="51" t="s">
        <v>21</v>
      </c>
      <c r="C22" s="52">
        <v>131213621</v>
      </c>
      <c r="D22" s="52">
        <f t="shared" si="6"/>
        <v>738843.37000001967</v>
      </c>
      <c r="E22" s="52">
        <v>131952464.37000002</v>
      </c>
      <c r="F22" s="52">
        <v>7681740.330000001</v>
      </c>
      <c r="G22" s="52">
        <v>7282201.280000004</v>
      </c>
      <c r="H22" s="53">
        <f t="shared" si="7"/>
        <v>124270724.04000002</v>
      </c>
    </row>
    <row r="23" spans="1:8">
      <c r="A23" s="76"/>
      <c r="B23" s="51" t="s">
        <v>22</v>
      </c>
      <c r="C23" s="52">
        <v>2523520411</v>
      </c>
      <c r="D23" s="52">
        <f t="shared" si="6"/>
        <v>131169778.82000446</v>
      </c>
      <c r="E23" s="52">
        <v>2654690189.8200045</v>
      </c>
      <c r="F23" s="52">
        <v>629116457.2199986</v>
      </c>
      <c r="G23" s="52">
        <v>481481387.83000034</v>
      </c>
      <c r="H23" s="53">
        <f t="shared" si="7"/>
        <v>2025573732.6000059</v>
      </c>
    </row>
    <row r="24" spans="1:8">
      <c r="A24" s="76"/>
      <c r="B24" s="51" t="s">
        <v>23</v>
      </c>
      <c r="C24" s="52">
        <v>182506506</v>
      </c>
      <c r="D24" s="52">
        <f t="shared" si="6"/>
        <v>-4487343.1699996293</v>
      </c>
      <c r="E24" s="52">
        <v>178019162.83000037</v>
      </c>
      <c r="F24" s="52">
        <v>22319447.609999988</v>
      </c>
      <c r="G24" s="52">
        <v>20711553.719999999</v>
      </c>
      <c r="H24" s="53">
        <f t="shared" si="7"/>
        <v>155699715.22000039</v>
      </c>
    </row>
    <row r="25" spans="1:8">
      <c r="A25" s="76"/>
      <c r="B25" s="51" t="s">
        <v>24</v>
      </c>
      <c r="C25" s="52">
        <v>183887830</v>
      </c>
      <c r="D25" s="52">
        <f t="shared" si="6"/>
        <v>123116665.72000027</v>
      </c>
      <c r="E25" s="52">
        <v>307004495.72000027</v>
      </c>
      <c r="F25" s="52">
        <v>45913197.859999992</v>
      </c>
      <c r="G25" s="52">
        <v>16511056.969999997</v>
      </c>
      <c r="H25" s="53">
        <f t="shared" si="7"/>
        <v>261091297.86000028</v>
      </c>
    </row>
    <row r="26" spans="1:8">
      <c r="A26" s="76"/>
      <c r="B26" s="51" t="s">
        <v>25</v>
      </c>
      <c r="C26" s="52">
        <v>879290526</v>
      </c>
      <c r="D26" s="52">
        <f t="shared" si="6"/>
        <v>20173427</v>
      </c>
      <c r="E26" s="52">
        <v>899463953</v>
      </c>
      <c r="F26" s="52">
        <v>122761157.41000015</v>
      </c>
      <c r="G26" s="52">
        <v>122416158.33000015</v>
      </c>
      <c r="H26" s="53">
        <f t="shared" si="7"/>
        <v>776702795.58999991</v>
      </c>
    </row>
    <row r="27" spans="1:8">
      <c r="A27" s="77"/>
      <c r="B27" s="51" t="s">
        <v>26</v>
      </c>
      <c r="C27" s="52">
        <v>158417164</v>
      </c>
      <c r="D27" s="52">
        <f t="shared" si="6"/>
        <v>1672695.9500002861</v>
      </c>
      <c r="E27" s="52">
        <v>160089859.95000029</v>
      </c>
      <c r="F27" s="52">
        <v>11753808.119999988</v>
      </c>
      <c r="G27" s="52">
        <v>8479302.659999989</v>
      </c>
      <c r="H27" s="53">
        <f t="shared" si="7"/>
        <v>148336051.83000031</v>
      </c>
    </row>
    <row r="28" spans="1:8" s="54" customFormat="1">
      <c r="A28" s="76"/>
      <c r="B28" s="51" t="s">
        <v>27</v>
      </c>
      <c r="C28" s="52">
        <v>182310487</v>
      </c>
      <c r="D28" s="52">
        <f t="shared" si="6"/>
        <v>14032106.770000964</v>
      </c>
      <c r="E28" s="52">
        <v>196342593.77000096</v>
      </c>
      <c r="F28" s="52">
        <v>33578033.419999719</v>
      </c>
      <c r="G28" s="52">
        <v>33023317.029999726</v>
      </c>
      <c r="H28" s="53">
        <f t="shared" si="7"/>
        <v>162764560.35000125</v>
      </c>
    </row>
    <row r="29" spans="1:8">
      <c r="A29" s="76"/>
      <c r="B29" s="51" t="s">
        <v>28</v>
      </c>
      <c r="C29" s="52">
        <v>861451561</v>
      </c>
      <c r="D29" s="52">
        <f t="shared" si="6"/>
        <v>289831.05000066757</v>
      </c>
      <c r="E29" s="52">
        <v>861741392.05000067</v>
      </c>
      <c r="F29" s="52">
        <v>52504144.779999949</v>
      </c>
      <c r="G29" s="52">
        <v>51661074.499999948</v>
      </c>
      <c r="H29" s="53">
        <f t="shared" si="7"/>
        <v>809237247.2700007</v>
      </c>
    </row>
    <row r="30" spans="1:8">
      <c r="A30" s="76"/>
      <c r="B30" s="51" t="s">
        <v>29</v>
      </c>
      <c r="C30" s="52">
        <v>413196190</v>
      </c>
      <c r="D30" s="52">
        <f t="shared" si="6"/>
        <v>-538536.53999996185</v>
      </c>
      <c r="E30" s="52">
        <v>412657653.46000004</v>
      </c>
      <c r="F30" s="52">
        <v>53912795.779999919</v>
      </c>
      <c r="G30" s="52">
        <v>52123193.249999918</v>
      </c>
      <c r="H30" s="53">
        <f t="shared" si="7"/>
        <v>358744857.68000013</v>
      </c>
    </row>
    <row r="31" spans="1:8">
      <c r="A31" s="76"/>
      <c r="B31" s="51" t="s">
        <v>30</v>
      </c>
      <c r="C31" s="52">
        <v>547531312</v>
      </c>
      <c r="D31" s="52">
        <f t="shared" si="6"/>
        <v>-619749.3299998045</v>
      </c>
      <c r="E31" s="52">
        <v>546911562.6700002</v>
      </c>
      <c r="F31" s="52">
        <v>244113997.8000001</v>
      </c>
      <c r="G31" s="52">
        <v>236725484.12000003</v>
      </c>
      <c r="H31" s="53">
        <f t="shared" si="7"/>
        <v>302797564.87000012</v>
      </c>
    </row>
    <row r="32" spans="1:8">
      <c r="A32" s="76"/>
      <c r="B32" s="51" t="s">
        <v>31</v>
      </c>
      <c r="C32" s="52">
        <v>1706802468</v>
      </c>
      <c r="D32" s="52">
        <f t="shared" si="6"/>
        <v>106307082.46999764</v>
      </c>
      <c r="E32" s="52">
        <v>1813109550.4699976</v>
      </c>
      <c r="F32" s="52">
        <v>176473443.1900003</v>
      </c>
      <c r="G32" s="52">
        <v>135361822.62000021</v>
      </c>
      <c r="H32" s="53">
        <f t="shared" si="7"/>
        <v>1636636107.2799973</v>
      </c>
    </row>
    <row r="33" spans="1:8">
      <c r="A33" s="78"/>
      <c r="B33" s="51" t="s">
        <v>32</v>
      </c>
      <c r="C33" s="52">
        <v>179865119</v>
      </c>
      <c r="D33" s="52">
        <f t="shared" si="6"/>
        <v>-145855.33000034094</v>
      </c>
      <c r="E33" s="52">
        <v>179719263.66999966</v>
      </c>
      <c r="F33" s="52">
        <v>19666130.129999965</v>
      </c>
      <c r="G33" s="52">
        <v>18071702.489999969</v>
      </c>
      <c r="H33" s="53">
        <f t="shared" si="7"/>
        <v>160053133.53999969</v>
      </c>
    </row>
    <row r="34" spans="1:8">
      <c r="A34" s="78"/>
      <c r="B34" s="51" t="s">
        <v>33</v>
      </c>
      <c r="C34" s="52">
        <v>4178052627</v>
      </c>
      <c r="D34" s="52">
        <f t="shared" si="6"/>
        <v>135083852.54999065</v>
      </c>
      <c r="E34" s="52">
        <v>4313136479.5499907</v>
      </c>
      <c r="F34" s="52">
        <v>566284720.64000034</v>
      </c>
      <c r="G34" s="52">
        <v>494554709.74999851</v>
      </c>
      <c r="H34" s="53">
        <f t="shared" si="7"/>
        <v>3746851758.9099903</v>
      </c>
    </row>
    <row r="35" spans="1:8">
      <c r="A35" s="78"/>
      <c r="B35" s="51" t="s">
        <v>34</v>
      </c>
      <c r="C35" s="52">
        <v>893136996</v>
      </c>
      <c r="D35" s="52">
        <f t="shared" si="6"/>
        <v>-27675771.429999352</v>
      </c>
      <c r="E35" s="52">
        <v>865461224.57000065</v>
      </c>
      <c r="F35" s="52">
        <v>108214004.05999991</v>
      </c>
      <c r="G35" s="52">
        <v>107115425.59999992</v>
      </c>
      <c r="H35" s="53">
        <f t="shared" si="7"/>
        <v>757247220.51000071</v>
      </c>
    </row>
    <row r="36" spans="1:8" s="36" customFormat="1" ht="15">
      <c r="A36" s="46"/>
      <c r="B36" s="51" t="s">
        <v>35</v>
      </c>
      <c r="C36" s="48">
        <f>SUM(C37:C40)</f>
        <v>2791052238</v>
      </c>
      <c r="D36" s="48">
        <f t="shared" ref="D36:H36" si="8">SUM(D37:D40)</f>
        <v>251081190.55000016</v>
      </c>
      <c r="E36" s="48">
        <f t="shared" si="8"/>
        <v>3042133428.5500002</v>
      </c>
      <c r="F36" s="48">
        <f t="shared" si="8"/>
        <v>105184501.52000001</v>
      </c>
      <c r="G36" s="48">
        <f t="shared" si="8"/>
        <v>105184501.52000001</v>
      </c>
      <c r="H36" s="49">
        <f t="shared" si="8"/>
        <v>2936948927.0300002</v>
      </c>
    </row>
    <row r="37" spans="1:8">
      <c r="A37" s="79"/>
      <c r="B37" s="55" t="s">
        <v>36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7">
        <f t="shared" ref="H37:H43" si="9">E37-F37</f>
        <v>0</v>
      </c>
    </row>
    <row r="38" spans="1:8">
      <c r="A38" s="80"/>
      <c r="B38" s="55" t="s">
        <v>37</v>
      </c>
      <c r="C38" s="56">
        <v>930229246.5</v>
      </c>
      <c r="D38" s="56">
        <v>-44396551.600000001</v>
      </c>
      <c r="E38" s="56">
        <v>885832694.89999998</v>
      </c>
      <c r="F38" s="56">
        <v>0</v>
      </c>
      <c r="G38" s="56">
        <v>0</v>
      </c>
      <c r="H38" s="57">
        <f t="shared" si="9"/>
        <v>885832694.89999998</v>
      </c>
    </row>
    <row r="39" spans="1:8">
      <c r="A39" s="79"/>
      <c r="B39" s="55" t="s">
        <v>38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7">
        <f t="shared" si="9"/>
        <v>0</v>
      </c>
    </row>
    <row r="40" spans="1:8">
      <c r="A40" s="80"/>
      <c r="B40" s="55" t="s">
        <v>39</v>
      </c>
      <c r="C40" s="56">
        <v>1860822991.5</v>
      </c>
      <c r="D40" s="56">
        <v>295477742.15000015</v>
      </c>
      <c r="E40" s="56">
        <v>2156300733.6500001</v>
      </c>
      <c r="F40" s="56">
        <v>105184501.52000001</v>
      </c>
      <c r="G40" s="56">
        <v>105184501.52000001</v>
      </c>
      <c r="H40" s="57">
        <f t="shared" si="9"/>
        <v>2051116232.1300001</v>
      </c>
    </row>
    <row r="41" spans="1:8">
      <c r="A41" s="80"/>
      <c r="B41" s="58" t="s">
        <v>40</v>
      </c>
      <c r="C41" s="48">
        <v>2040212190</v>
      </c>
      <c r="D41" s="48">
        <v>20000000</v>
      </c>
      <c r="E41" s="48">
        <v>2060212190</v>
      </c>
      <c r="F41" s="48">
        <v>523730060.14000005</v>
      </c>
      <c r="G41" s="48">
        <v>523730060.14000005</v>
      </c>
      <c r="H41" s="49">
        <f t="shared" si="9"/>
        <v>1536482129.8599999</v>
      </c>
    </row>
    <row r="42" spans="1:8" s="59" customFormat="1">
      <c r="A42" s="46"/>
      <c r="B42" s="47" t="s">
        <v>41</v>
      </c>
      <c r="C42" s="48">
        <v>768858982</v>
      </c>
      <c r="D42" s="48">
        <f t="shared" ref="D42:D50" si="10">E42-C42</f>
        <v>17877161</v>
      </c>
      <c r="E42" s="48">
        <v>786736143</v>
      </c>
      <c r="F42" s="48">
        <v>182352222</v>
      </c>
      <c r="G42" s="48">
        <v>182352222</v>
      </c>
      <c r="H42" s="49">
        <f t="shared" si="9"/>
        <v>604383921</v>
      </c>
    </row>
    <row r="43" spans="1:8" s="50" customFormat="1" ht="15">
      <c r="A43" s="46"/>
      <c r="B43" s="47" t="s">
        <v>42</v>
      </c>
      <c r="C43" s="48">
        <v>1015164629</v>
      </c>
      <c r="D43" s="48">
        <f t="shared" si="10"/>
        <v>3791122</v>
      </c>
      <c r="E43" s="48">
        <v>1018955751</v>
      </c>
      <c r="F43" s="48">
        <v>223502051</v>
      </c>
      <c r="G43" s="48">
        <v>219710929</v>
      </c>
      <c r="H43" s="49">
        <f t="shared" si="9"/>
        <v>795453700</v>
      </c>
    </row>
    <row r="44" spans="1:8" s="50" customFormat="1" ht="15">
      <c r="A44" s="46"/>
      <c r="B44" s="47" t="s">
        <v>43</v>
      </c>
      <c r="C44" s="48">
        <f t="shared" ref="C44:H44" si="11">SUM(C45:C50)</f>
        <v>2155986138</v>
      </c>
      <c r="D44" s="48">
        <f t="shared" si="10"/>
        <v>145279419.28000021</v>
      </c>
      <c r="E44" s="48">
        <f t="shared" si="11"/>
        <v>2301265557.2800002</v>
      </c>
      <c r="F44" s="48">
        <f t="shared" si="11"/>
        <v>454825121.97000003</v>
      </c>
      <c r="G44" s="48">
        <f t="shared" si="11"/>
        <v>454649036.97000003</v>
      </c>
      <c r="H44" s="49">
        <f t="shared" si="11"/>
        <v>1846440435.3100002</v>
      </c>
    </row>
    <row r="45" spans="1:8">
      <c r="A45" s="76"/>
      <c r="B45" s="51" t="s">
        <v>44</v>
      </c>
      <c r="C45" s="52">
        <v>219663150</v>
      </c>
      <c r="D45" s="52">
        <f t="shared" si="10"/>
        <v>0</v>
      </c>
      <c r="E45" s="52">
        <v>219663150</v>
      </c>
      <c r="F45" s="52">
        <v>44060743.140000001</v>
      </c>
      <c r="G45" s="52">
        <v>44060743.140000001</v>
      </c>
      <c r="H45" s="53">
        <f t="shared" ref="H45:H50" si="12">E45-F45</f>
        <v>175602406.86000001</v>
      </c>
    </row>
    <row r="46" spans="1:8">
      <c r="A46" s="76"/>
      <c r="B46" s="51" t="s">
        <v>45</v>
      </c>
      <c r="C46" s="52">
        <v>76858458</v>
      </c>
      <c r="D46" s="52">
        <f t="shared" si="10"/>
        <v>0</v>
      </c>
      <c r="E46" s="52">
        <v>76858458</v>
      </c>
      <c r="F46" s="52">
        <v>15974795</v>
      </c>
      <c r="G46" s="52">
        <v>15974795</v>
      </c>
      <c r="H46" s="53">
        <f t="shared" si="12"/>
        <v>60883663</v>
      </c>
    </row>
    <row r="47" spans="1:8">
      <c r="A47" s="76"/>
      <c r="B47" s="51" t="s">
        <v>46</v>
      </c>
      <c r="C47" s="52">
        <v>45777156</v>
      </c>
      <c r="D47" s="52">
        <f t="shared" si="10"/>
        <v>3300000</v>
      </c>
      <c r="E47" s="52">
        <v>49077156</v>
      </c>
      <c r="F47" s="52">
        <v>10492844</v>
      </c>
      <c r="G47" s="52">
        <v>10316759</v>
      </c>
      <c r="H47" s="53">
        <f t="shared" si="12"/>
        <v>38584312</v>
      </c>
    </row>
    <row r="48" spans="1:8">
      <c r="A48" s="76"/>
      <c r="B48" s="51" t="s">
        <v>47</v>
      </c>
      <c r="C48" s="52">
        <v>1643411949</v>
      </c>
      <c r="D48" s="52">
        <f t="shared" si="10"/>
        <v>133642178.20000005</v>
      </c>
      <c r="E48" s="52">
        <v>1777054127.2</v>
      </c>
      <c r="F48" s="52">
        <v>350970429.18000001</v>
      </c>
      <c r="G48" s="52">
        <v>350970429.18000001</v>
      </c>
      <c r="H48" s="53">
        <f t="shared" si="12"/>
        <v>1426083698.02</v>
      </c>
    </row>
    <row r="49" spans="1:8" ht="25.5">
      <c r="A49" s="81"/>
      <c r="B49" s="51" t="s">
        <v>48</v>
      </c>
      <c r="C49" s="52">
        <v>110000000</v>
      </c>
      <c r="D49" s="52">
        <f t="shared" si="10"/>
        <v>6800632.0799999982</v>
      </c>
      <c r="E49" s="52">
        <v>116800632.08</v>
      </c>
      <c r="F49" s="52">
        <v>21453741.609999999</v>
      </c>
      <c r="G49" s="52">
        <v>21453741.609999999</v>
      </c>
      <c r="H49" s="53">
        <f t="shared" si="12"/>
        <v>95346890.469999999</v>
      </c>
    </row>
    <row r="50" spans="1:8" ht="30.75" customHeight="1">
      <c r="A50" s="81"/>
      <c r="B50" s="51" t="s">
        <v>49</v>
      </c>
      <c r="C50" s="52">
        <v>60275425</v>
      </c>
      <c r="D50" s="52">
        <f t="shared" si="10"/>
        <v>1536609</v>
      </c>
      <c r="E50" s="52">
        <v>61812034</v>
      </c>
      <c r="F50" s="52">
        <v>11872569.040000003</v>
      </c>
      <c r="G50" s="52">
        <v>11872569.040000003</v>
      </c>
      <c r="H50" s="53">
        <f t="shared" si="12"/>
        <v>49939464.959999993</v>
      </c>
    </row>
    <row r="51" spans="1:8" s="36" customFormat="1" ht="30.75" customHeight="1">
      <c r="A51" s="46"/>
      <c r="B51" s="43" t="s">
        <v>50</v>
      </c>
      <c r="C51" s="44">
        <f>C52+C82+C71+C73+C85+C78+C95+C90+C99</f>
        <v>8853274565</v>
      </c>
      <c r="D51" s="44">
        <f t="shared" ref="D51:H51" si="13">D52+D82+D71+D73+D85+D78+D95+D90+D99</f>
        <v>-406262063.16000003</v>
      </c>
      <c r="E51" s="44">
        <f t="shared" si="13"/>
        <v>8447012501.8399982</v>
      </c>
      <c r="F51" s="44">
        <f t="shared" si="13"/>
        <v>1631383759.1700003</v>
      </c>
      <c r="G51" s="44">
        <f t="shared" si="13"/>
        <v>1558021788.8500004</v>
      </c>
      <c r="H51" s="45">
        <f t="shared" si="13"/>
        <v>6815628742.6700001</v>
      </c>
    </row>
    <row r="52" spans="1:8" s="50" customFormat="1" ht="15">
      <c r="A52" s="46"/>
      <c r="B52" s="47" t="s">
        <v>51</v>
      </c>
      <c r="C52" s="48">
        <f t="shared" ref="C52:H52" si="14">SUM(C53:C70)</f>
        <v>3382087108</v>
      </c>
      <c r="D52" s="48">
        <f t="shared" si="14"/>
        <v>76738301.660000086</v>
      </c>
      <c r="E52" s="48">
        <f t="shared" si="14"/>
        <v>3458825409.6599998</v>
      </c>
      <c r="F52" s="48">
        <f t="shared" si="14"/>
        <v>680499511.61000001</v>
      </c>
      <c r="G52" s="48">
        <f t="shared" si="14"/>
        <v>656753530.61000001</v>
      </c>
      <c r="H52" s="49">
        <f t="shared" si="14"/>
        <v>2778325898.0500002</v>
      </c>
    </row>
    <row r="53" spans="1:8" s="54" customFormat="1">
      <c r="A53" s="76"/>
      <c r="B53" s="51" t="s">
        <v>52</v>
      </c>
      <c r="C53" s="52">
        <v>1070185287</v>
      </c>
      <c r="D53" s="52">
        <f t="shared" ref="D53:D70" si="15">E53-C53</f>
        <v>-20345298.069999933</v>
      </c>
      <c r="E53" s="52">
        <v>1049839988.9300001</v>
      </c>
      <c r="F53" s="52">
        <v>146880525.93000001</v>
      </c>
      <c r="G53" s="52">
        <v>146880525.93000001</v>
      </c>
      <c r="H53" s="53">
        <f t="shared" ref="H53:H70" si="16">E53-F53</f>
        <v>902959463</v>
      </c>
    </row>
    <row r="54" spans="1:8">
      <c r="A54" s="76"/>
      <c r="B54" s="51" t="s">
        <v>53</v>
      </c>
      <c r="C54" s="52">
        <v>587905209</v>
      </c>
      <c r="D54" s="52">
        <f t="shared" si="15"/>
        <v>0</v>
      </c>
      <c r="E54" s="52">
        <v>587905209.00000012</v>
      </c>
      <c r="F54" s="52">
        <v>127702471.81999999</v>
      </c>
      <c r="G54" s="52">
        <v>127702471.81999999</v>
      </c>
      <c r="H54" s="53">
        <f t="shared" si="16"/>
        <v>460202737.18000013</v>
      </c>
    </row>
    <row r="55" spans="1:8" s="50" customFormat="1" ht="15">
      <c r="A55" s="76"/>
      <c r="B55" s="51" t="s">
        <v>54</v>
      </c>
      <c r="C55" s="52">
        <v>57533339</v>
      </c>
      <c r="D55" s="52">
        <f t="shared" si="15"/>
        <v>0</v>
      </c>
      <c r="E55" s="52">
        <v>57533339</v>
      </c>
      <c r="F55" s="52">
        <v>10187473</v>
      </c>
      <c r="G55" s="52">
        <v>10187473</v>
      </c>
      <c r="H55" s="53">
        <f t="shared" si="16"/>
        <v>47345866</v>
      </c>
    </row>
    <row r="56" spans="1:8">
      <c r="A56" s="76"/>
      <c r="B56" s="51" t="s">
        <v>55</v>
      </c>
      <c r="C56" s="52">
        <v>227108117</v>
      </c>
      <c r="D56" s="52">
        <f t="shared" si="15"/>
        <v>11951604</v>
      </c>
      <c r="E56" s="52">
        <v>239059721</v>
      </c>
      <c r="F56" s="52">
        <v>50539596.589999996</v>
      </c>
      <c r="G56" s="52">
        <v>50539596.589999996</v>
      </c>
      <c r="H56" s="53">
        <f t="shared" si="16"/>
        <v>188520124.41</v>
      </c>
    </row>
    <row r="57" spans="1:8">
      <c r="A57" s="76"/>
      <c r="B57" s="51" t="s">
        <v>56</v>
      </c>
      <c r="C57" s="52">
        <v>250181572</v>
      </c>
      <c r="D57" s="52">
        <f t="shared" si="15"/>
        <v>0</v>
      </c>
      <c r="E57" s="52">
        <v>250181572</v>
      </c>
      <c r="F57" s="52">
        <v>56483810</v>
      </c>
      <c r="G57" s="52">
        <v>56483810</v>
      </c>
      <c r="H57" s="53">
        <f t="shared" si="16"/>
        <v>193697762</v>
      </c>
    </row>
    <row r="58" spans="1:8" s="50" customFormat="1" ht="15">
      <c r="A58" s="76"/>
      <c r="B58" s="51" t="s">
        <v>57</v>
      </c>
      <c r="C58" s="52">
        <v>57557756</v>
      </c>
      <c r="D58" s="52">
        <f t="shared" si="15"/>
        <v>23421</v>
      </c>
      <c r="E58" s="52">
        <v>57581177</v>
      </c>
      <c r="F58" s="52">
        <v>12880899.279999999</v>
      </c>
      <c r="G58" s="52">
        <v>12880899.279999999</v>
      </c>
      <c r="H58" s="53">
        <f t="shared" si="16"/>
        <v>44700277.719999999</v>
      </c>
    </row>
    <row r="59" spans="1:8">
      <c r="A59" s="76"/>
      <c r="B59" s="51" t="s">
        <v>58</v>
      </c>
      <c r="C59" s="52">
        <v>59013615</v>
      </c>
      <c r="D59" s="52">
        <f t="shared" si="15"/>
        <v>1908099.5300000235</v>
      </c>
      <c r="E59" s="52">
        <v>60921714.530000024</v>
      </c>
      <c r="F59" s="52">
        <v>5167022.1800000006</v>
      </c>
      <c r="G59" s="52">
        <v>5167022.1800000006</v>
      </c>
      <c r="H59" s="53">
        <f t="shared" si="16"/>
        <v>55754692.350000024</v>
      </c>
    </row>
    <row r="60" spans="1:8">
      <c r="A60" s="76"/>
      <c r="B60" s="51" t="s">
        <v>59</v>
      </c>
      <c r="C60" s="52">
        <v>50775793</v>
      </c>
      <c r="D60" s="52">
        <f t="shared" si="15"/>
        <v>0</v>
      </c>
      <c r="E60" s="52">
        <v>50775793</v>
      </c>
      <c r="F60" s="52">
        <v>9381713.5999999996</v>
      </c>
      <c r="G60" s="52">
        <v>9381713.5999999996</v>
      </c>
      <c r="H60" s="53">
        <f t="shared" si="16"/>
        <v>41394079.399999999</v>
      </c>
    </row>
    <row r="61" spans="1:8">
      <c r="A61" s="76"/>
      <c r="B61" s="51" t="s">
        <v>60</v>
      </c>
      <c r="C61" s="52">
        <v>62790208</v>
      </c>
      <c r="D61" s="52">
        <f t="shared" si="15"/>
        <v>664370</v>
      </c>
      <c r="E61" s="52">
        <v>63454578</v>
      </c>
      <c r="F61" s="52">
        <v>14861107.540000001</v>
      </c>
      <c r="G61" s="52">
        <v>14861107.540000001</v>
      </c>
      <c r="H61" s="53">
        <f t="shared" si="16"/>
        <v>48593470.460000001</v>
      </c>
    </row>
    <row r="62" spans="1:8">
      <c r="A62" s="77"/>
      <c r="B62" s="51" t="s">
        <v>61</v>
      </c>
      <c r="C62" s="52">
        <v>27978071</v>
      </c>
      <c r="D62" s="52">
        <f t="shared" si="15"/>
        <v>0</v>
      </c>
      <c r="E62" s="52">
        <v>27978071</v>
      </c>
      <c r="F62" s="52">
        <v>4947012.0999999996</v>
      </c>
      <c r="G62" s="52">
        <v>4947012.0999999996</v>
      </c>
      <c r="H62" s="53">
        <f t="shared" si="16"/>
        <v>23031058.899999999</v>
      </c>
    </row>
    <row r="63" spans="1:8">
      <c r="A63" s="76"/>
      <c r="B63" s="51" t="s">
        <v>62</v>
      </c>
      <c r="C63" s="52">
        <v>83578705</v>
      </c>
      <c r="D63" s="52">
        <f t="shared" si="15"/>
        <v>7199967.7199999988</v>
      </c>
      <c r="E63" s="52">
        <v>90778672.719999999</v>
      </c>
      <c r="F63" s="52">
        <v>28138830.759999998</v>
      </c>
      <c r="G63" s="52">
        <v>28138830.759999998</v>
      </c>
      <c r="H63" s="53">
        <f t="shared" si="16"/>
        <v>62639841.960000001</v>
      </c>
    </row>
    <row r="64" spans="1:8">
      <c r="A64" s="76"/>
      <c r="B64" s="60" t="s">
        <v>63</v>
      </c>
      <c r="C64" s="52">
        <v>254584783</v>
      </c>
      <c r="D64" s="52">
        <f t="shared" si="15"/>
        <v>7945036.0299999416</v>
      </c>
      <c r="E64" s="52">
        <v>262529819.02999994</v>
      </c>
      <c r="F64" s="52">
        <v>64412680.600000001</v>
      </c>
      <c r="G64" s="52">
        <v>64412680.600000001</v>
      </c>
      <c r="H64" s="53">
        <f t="shared" si="16"/>
        <v>198117138.42999995</v>
      </c>
    </row>
    <row r="65" spans="1:8">
      <c r="A65" s="78"/>
      <c r="B65" s="51" t="s">
        <v>64</v>
      </c>
      <c r="C65" s="52">
        <v>31021413</v>
      </c>
      <c r="D65" s="52">
        <f t="shared" si="15"/>
        <v>0</v>
      </c>
      <c r="E65" s="52">
        <v>31021413</v>
      </c>
      <c r="F65" s="52">
        <v>6244127.6800000006</v>
      </c>
      <c r="G65" s="52">
        <v>6244127.6800000006</v>
      </c>
      <c r="H65" s="53">
        <f t="shared" si="16"/>
        <v>24777285.32</v>
      </c>
    </row>
    <row r="66" spans="1:8">
      <c r="A66" s="76"/>
      <c r="B66" s="60" t="s">
        <v>65</v>
      </c>
      <c r="C66" s="52">
        <v>23386092</v>
      </c>
      <c r="D66" s="52">
        <f t="shared" si="15"/>
        <v>0</v>
      </c>
      <c r="E66" s="52">
        <v>23386092</v>
      </c>
      <c r="F66" s="52">
        <v>5661946.0299999993</v>
      </c>
      <c r="G66" s="52">
        <v>5661946.0299999993</v>
      </c>
      <c r="H66" s="53">
        <f t="shared" si="16"/>
        <v>17724145.969999999</v>
      </c>
    </row>
    <row r="67" spans="1:8">
      <c r="A67" s="76"/>
      <c r="B67" s="51" t="s">
        <v>66</v>
      </c>
      <c r="C67" s="52">
        <v>17070401</v>
      </c>
      <c r="D67" s="52">
        <f t="shared" si="15"/>
        <v>86500</v>
      </c>
      <c r="E67" s="52">
        <v>17156901</v>
      </c>
      <c r="F67" s="52">
        <v>3718240.5900000003</v>
      </c>
      <c r="G67" s="52">
        <v>3718240.5900000003</v>
      </c>
      <c r="H67" s="53">
        <f t="shared" si="16"/>
        <v>13438660.41</v>
      </c>
    </row>
    <row r="68" spans="1:8">
      <c r="A68" s="78"/>
      <c r="B68" s="51" t="s">
        <v>67</v>
      </c>
      <c r="C68" s="52">
        <v>13213655</v>
      </c>
      <c r="D68" s="52">
        <f t="shared" si="15"/>
        <v>0</v>
      </c>
      <c r="E68" s="52">
        <v>13213655</v>
      </c>
      <c r="F68" s="52">
        <v>3176364.1799999997</v>
      </c>
      <c r="G68" s="52">
        <v>3176364.1799999997</v>
      </c>
      <c r="H68" s="53">
        <f t="shared" si="16"/>
        <v>10037290.82</v>
      </c>
    </row>
    <row r="69" spans="1:8">
      <c r="A69" s="78"/>
      <c r="B69" s="60" t="s">
        <v>68</v>
      </c>
      <c r="C69" s="52">
        <v>5238366</v>
      </c>
      <c r="D69" s="52">
        <f t="shared" si="15"/>
        <v>4151</v>
      </c>
      <c r="E69" s="52">
        <v>5242517</v>
      </c>
      <c r="F69" s="52">
        <v>1300414.1099999999</v>
      </c>
      <c r="G69" s="52">
        <v>1296263.1099999999</v>
      </c>
      <c r="H69" s="53">
        <f t="shared" si="16"/>
        <v>3942102.89</v>
      </c>
    </row>
    <row r="70" spans="1:8">
      <c r="A70" s="78"/>
      <c r="B70" s="60" t="s">
        <v>69</v>
      </c>
      <c r="C70" s="52">
        <v>502964726</v>
      </c>
      <c r="D70" s="52">
        <f t="shared" si="15"/>
        <v>67300450.450000048</v>
      </c>
      <c r="E70" s="52">
        <v>570265176.45000005</v>
      </c>
      <c r="F70" s="52">
        <v>128815275.62</v>
      </c>
      <c r="G70" s="52">
        <v>105073445.62</v>
      </c>
      <c r="H70" s="53">
        <f t="shared" si="16"/>
        <v>441449900.83000004</v>
      </c>
    </row>
    <row r="71" spans="1:8">
      <c r="A71" s="46"/>
      <c r="B71" s="47" t="s">
        <v>70</v>
      </c>
      <c r="C71" s="48">
        <f t="shared" ref="C71:H71" si="17">SUM(C72:C72)</f>
        <v>2294318690</v>
      </c>
      <c r="D71" s="48">
        <f t="shared" si="17"/>
        <v>62108533</v>
      </c>
      <c r="E71" s="48">
        <f t="shared" si="17"/>
        <v>2356427223</v>
      </c>
      <c r="F71" s="48">
        <f t="shared" si="17"/>
        <v>412331115.53000021</v>
      </c>
      <c r="G71" s="48">
        <f t="shared" si="17"/>
        <v>412331115.53000021</v>
      </c>
      <c r="H71" s="49">
        <f t="shared" si="17"/>
        <v>1944096107.4699998</v>
      </c>
    </row>
    <row r="72" spans="1:8" s="54" customFormat="1">
      <c r="A72" s="76"/>
      <c r="B72" s="51" t="s">
        <v>71</v>
      </c>
      <c r="C72" s="52">
        <v>2294318690</v>
      </c>
      <c r="D72" s="52">
        <f t="shared" ref="D72" si="18">E72-C72</f>
        <v>62108533</v>
      </c>
      <c r="E72" s="52">
        <v>2356427223</v>
      </c>
      <c r="F72" s="52">
        <v>412331115.53000021</v>
      </c>
      <c r="G72" s="52">
        <v>412331115.53000021</v>
      </c>
      <c r="H72" s="53">
        <f>E72-F72</f>
        <v>1944096107.4699998</v>
      </c>
    </row>
    <row r="73" spans="1:8">
      <c r="A73" s="46"/>
      <c r="B73" s="47" t="s">
        <v>72</v>
      </c>
      <c r="C73" s="48">
        <f>SUM(C74:C77)</f>
        <v>269962231</v>
      </c>
      <c r="D73" s="48">
        <f t="shared" ref="D73:H73" si="19">SUM(D74:D77)</f>
        <v>9626050.8499999419</v>
      </c>
      <c r="E73" s="48">
        <f t="shared" si="19"/>
        <v>279588281.8499999</v>
      </c>
      <c r="F73" s="48">
        <f t="shared" si="19"/>
        <v>50295115.750000007</v>
      </c>
      <c r="G73" s="48">
        <f t="shared" si="19"/>
        <v>50295115.750000007</v>
      </c>
      <c r="H73" s="49">
        <f t="shared" si="19"/>
        <v>229293166.09999996</v>
      </c>
    </row>
    <row r="74" spans="1:8">
      <c r="A74" s="76"/>
      <c r="B74" s="51" t="s">
        <v>73</v>
      </c>
      <c r="C74" s="52">
        <v>118378305</v>
      </c>
      <c r="D74" s="52">
        <f t="shared" ref="D74:D77" si="20">E74-C74</f>
        <v>6306452.4699999392</v>
      </c>
      <c r="E74" s="52">
        <v>124684757.46999994</v>
      </c>
      <c r="F74" s="52">
        <v>23505795.500000004</v>
      </c>
      <c r="G74" s="52">
        <v>23505795.500000004</v>
      </c>
      <c r="H74" s="53">
        <f t="shared" ref="H74:H77" si="21">E74-F74</f>
        <v>101178961.96999994</v>
      </c>
    </row>
    <row r="75" spans="1:8">
      <c r="A75" s="76"/>
      <c r="B75" s="61" t="s">
        <v>74</v>
      </c>
      <c r="C75" s="52">
        <v>45664519</v>
      </c>
      <c r="D75" s="52">
        <f t="shared" si="20"/>
        <v>1051615.4700000137</v>
      </c>
      <c r="E75" s="52">
        <v>46716134.470000014</v>
      </c>
      <c r="F75" s="52">
        <v>13104028.720000001</v>
      </c>
      <c r="G75" s="52">
        <v>13104028.720000001</v>
      </c>
      <c r="H75" s="53">
        <f t="shared" si="21"/>
        <v>33612105.750000015</v>
      </c>
    </row>
    <row r="76" spans="1:8">
      <c r="A76" s="76"/>
      <c r="B76" s="61" t="s">
        <v>75</v>
      </c>
      <c r="C76" s="52">
        <v>66465805</v>
      </c>
      <c r="D76" s="52">
        <f t="shared" si="20"/>
        <v>1441591.9099999964</v>
      </c>
      <c r="E76" s="52">
        <v>67907396.909999996</v>
      </c>
      <c r="F76" s="52">
        <v>7698815.0000000009</v>
      </c>
      <c r="G76" s="52">
        <v>7698815.0000000009</v>
      </c>
      <c r="H76" s="53">
        <f t="shared" si="21"/>
        <v>60208581.909999996</v>
      </c>
    </row>
    <row r="77" spans="1:8">
      <c r="A77" s="76"/>
      <c r="B77" s="61" t="s">
        <v>76</v>
      </c>
      <c r="C77" s="52">
        <v>39453602</v>
      </c>
      <c r="D77" s="52">
        <f t="shared" si="20"/>
        <v>826390.99999999255</v>
      </c>
      <c r="E77" s="52">
        <v>40279992.999999993</v>
      </c>
      <c r="F77" s="52">
        <v>5986476.5300000012</v>
      </c>
      <c r="G77" s="52">
        <v>5986476.5300000012</v>
      </c>
      <c r="H77" s="53">
        <f t="shared" si="21"/>
        <v>34293516.469999991</v>
      </c>
    </row>
    <row r="78" spans="1:8">
      <c r="A78" s="46"/>
      <c r="B78" s="47" t="s">
        <v>77</v>
      </c>
      <c r="C78" s="48">
        <f t="shared" ref="C78:H78" si="22">SUM(C79:C81)</f>
        <v>901439288</v>
      </c>
      <c r="D78" s="48">
        <f t="shared" si="22"/>
        <v>-710758955.30999994</v>
      </c>
      <c r="E78" s="48">
        <f t="shared" si="22"/>
        <v>190680332.69</v>
      </c>
      <c r="F78" s="48">
        <f t="shared" si="22"/>
        <v>51211041.980000012</v>
      </c>
      <c r="G78" s="48">
        <f t="shared" si="22"/>
        <v>26529512.389999997</v>
      </c>
      <c r="H78" s="49">
        <f t="shared" si="22"/>
        <v>139469290.71000001</v>
      </c>
    </row>
    <row r="79" spans="1:8">
      <c r="A79" s="82"/>
      <c r="B79" s="60" t="s">
        <v>78</v>
      </c>
      <c r="C79" s="52">
        <v>789186285</v>
      </c>
      <c r="D79" s="52">
        <f t="shared" ref="D79:D81" si="23">E79-C79</f>
        <v>-716168439.74000001</v>
      </c>
      <c r="E79" s="52">
        <v>73017845.260000005</v>
      </c>
      <c r="F79" s="52">
        <v>29954447.88000001</v>
      </c>
      <c r="G79" s="52">
        <v>5272918.29</v>
      </c>
      <c r="H79" s="53">
        <f t="shared" ref="H79:H81" si="24">E79-F79</f>
        <v>43063397.379999995</v>
      </c>
    </row>
    <row r="80" spans="1:8">
      <c r="A80" s="82"/>
      <c r="B80" s="51" t="s">
        <v>79</v>
      </c>
      <c r="C80" s="52">
        <v>95546199</v>
      </c>
      <c r="D80" s="52">
        <f t="shared" si="23"/>
        <v>5131482.9200000167</v>
      </c>
      <c r="E80" s="52">
        <v>100677681.92000002</v>
      </c>
      <c r="F80" s="52">
        <v>19260382.029999997</v>
      </c>
      <c r="G80" s="52">
        <v>19260382.029999997</v>
      </c>
      <c r="H80" s="53">
        <f t="shared" si="24"/>
        <v>81417299.890000015</v>
      </c>
    </row>
    <row r="81" spans="1:8">
      <c r="A81" s="83"/>
      <c r="B81" s="51" t="s">
        <v>80</v>
      </c>
      <c r="C81" s="52">
        <v>16706804</v>
      </c>
      <c r="D81" s="52">
        <f t="shared" si="23"/>
        <v>278001.50999999791</v>
      </c>
      <c r="E81" s="52">
        <v>16984805.509999998</v>
      </c>
      <c r="F81" s="52">
        <v>1996212.0700000003</v>
      </c>
      <c r="G81" s="52">
        <v>1996212.0700000003</v>
      </c>
      <c r="H81" s="53">
        <f t="shared" si="24"/>
        <v>14988593.439999998</v>
      </c>
    </row>
    <row r="82" spans="1:8" s="59" customFormat="1">
      <c r="A82" s="46"/>
      <c r="B82" s="47" t="s">
        <v>81</v>
      </c>
      <c r="C82" s="48">
        <f>SUM(C83:C84)</f>
        <v>611623429</v>
      </c>
      <c r="D82" s="48">
        <f t="shared" ref="D82:H82" si="25">SUM(D83:D84)</f>
        <v>8682030.6199999452</v>
      </c>
      <c r="E82" s="48">
        <f t="shared" si="25"/>
        <v>620305459.61999989</v>
      </c>
      <c r="F82" s="48">
        <f t="shared" si="25"/>
        <v>48438607.310000002</v>
      </c>
      <c r="G82" s="48">
        <f t="shared" si="25"/>
        <v>32284411.579999998</v>
      </c>
      <c r="H82" s="49">
        <f t="shared" si="25"/>
        <v>571866852.30999994</v>
      </c>
    </row>
    <row r="83" spans="1:8">
      <c r="A83" s="76"/>
      <c r="B83" s="51" t="s">
        <v>82</v>
      </c>
      <c r="C83" s="52">
        <v>281473600</v>
      </c>
      <c r="D83" s="52">
        <f t="shared" ref="D83:D84" si="26">E83-C83</f>
        <v>2450000</v>
      </c>
      <c r="E83" s="52">
        <v>283923600</v>
      </c>
      <c r="F83" s="52">
        <v>27992360</v>
      </c>
      <c r="G83" s="52">
        <v>27992360</v>
      </c>
      <c r="H83" s="53">
        <f t="shared" ref="H83:H84" si="27">E83-F83</f>
        <v>255931240</v>
      </c>
    </row>
    <row r="84" spans="1:8">
      <c r="A84" s="76"/>
      <c r="B84" s="51" t="s">
        <v>83</v>
      </c>
      <c r="C84" s="52">
        <v>330149829</v>
      </c>
      <c r="D84" s="52">
        <f t="shared" si="26"/>
        <v>6232030.6199999452</v>
      </c>
      <c r="E84" s="52">
        <v>336381859.61999995</v>
      </c>
      <c r="F84" s="52">
        <v>20446247.310000002</v>
      </c>
      <c r="G84" s="52">
        <v>4292051.58</v>
      </c>
      <c r="H84" s="53">
        <f t="shared" si="27"/>
        <v>315935612.30999994</v>
      </c>
    </row>
    <row r="85" spans="1:8" s="59" customFormat="1">
      <c r="A85" s="46"/>
      <c r="B85" s="47" t="s">
        <v>84</v>
      </c>
      <c r="C85" s="48">
        <f t="shared" ref="C85:H85" si="28">SUM(C86:C89)</f>
        <v>864554419</v>
      </c>
      <c r="D85" s="48">
        <f t="shared" si="28"/>
        <v>78905561.480000019</v>
      </c>
      <c r="E85" s="48">
        <f t="shared" si="28"/>
        <v>943459980.48000002</v>
      </c>
      <c r="F85" s="48">
        <f t="shared" si="28"/>
        <v>231669216.99000001</v>
      </c>
      <c r="G85" s="48">
        <f t="shared" si="28"/>
        <v>222888952.99000001</v>
      </c>
      <c r="H85" s="49">
        <f t="shared" si="28"/>
        <v>711790763.49000001</v>
      </c>
    </row>
    <row r="86" spans="1:8">
      <c r="A86" s="76"/>
      <c r="B86" s="51" t="s">
        <v>85</v>
      </c>
      <c r="C86" s="52">
        <v>605856914</v>
      </c>
      <c r="D86" s="52">
        <f t="shared" ref="D86:D89" si="29">E86-C86</f>
        <v>45044220.399999976</v>
      </c>
      <c r="E86" s="52">
        <v>650901134.39999998</v>
      </c>
      <c r="F86" s="52">
        <v>152886118.87000003</v>
      </c>
      <c r="G86" s="52">
        <v>145768854.87000003</v>
      </c>
      <c r="H86" s="53">
        <f t="shared" ref="H86:H89" si="30">E86-F86</f>
        <v>498015015.52999997</v>
      </c>
    </row>
    <row r="87" spans="1:8" ht="25.5">
      <c r="A87" s="76"/>
      <c r="B87" s="51" t="s">
        <v>86</v>
      </c>
      <c r="C87" s="52">
        <v>38465074</v>
      </c>
      <c r="D87" s="52">
        <f t="shared" si="29"/>
        <v>701333.5000000149</v>
      </c>
      <c r="E87" s="52">
        <v>39166407.500000015</v>
      </c>
      <c r="F87" s="52">
        <v>6262236.9299999988</v>
      </c>
      <c r="G87" s="52">
        <v>4599236.9299999988</v>
      </c>
      <c r="H87" s="53">
        <f t="shared" si="30"/>
        <v>32904170.570000015</v>
      </c>
    </row>
    <row r="88" spans="1:8">
      <c r="A88" s="76"/>
      <c r="B88" s="51" t="s">
        <v>87</v>
      </c>
      <c r="C88" s="52">
        <v>31636775</v>
      </c>
      <c r="D88" s="52">
        <f t="shared" si="29"/>
        <v>6312469.7300000042</v>
      </c>
      <c r="E88" s="52">
        <v>37949244.730000004</v>
      </c>
      <c r="F88" s="52">
        <v>6357152.4400000013</v>
      </c>
      <c r="G88" s="52">
        <v>6357152.4400000013</v>
      </c>
      <c r="H88" s="53">
        <f t="shared" si="30"/>
        <v>31592092.290000003</v>
      </c>
    </row>
    <row r="89" spans="1:8" ht="15.75" customHeight="1">
      <c r="A89" s="76"/>
      <c r="B89" s="51" t="s">
        <v>88</v>
      </c>
      <c r="C89" s="52">
        <v>188595656</v>
      </c>
      <c r="D89" s="52">
        <f t="shared" si="29"/>
        <v>26847537.850000024</v>
      </c>
      <c r="E89" s="52">
        <v>215443193.85000002</v>
      </c>
      <c r="F89" s="52">
        <v>66163708.749999985</v>
      </c>
      <c r="G89" s="52">
        <v>66163708.749999985</v>
      </c>
      <c r="H89" s="53">
        <f t="shared" si="30"/>
        <v>149279485.10000002</v>
      </c>
    </row>
    <row r="90" spans="1:8" ht="15.75" customHeight="1">
      <c r="A90" s="46"/>
      <c r="B90" s="47" t="s">
        <v>89</v>
      </c>
      <c r="C90" s="48">
        <f>SUM(C91:C94)</f>
        <v>72720000</v>
      </c>
      <c r="D90" s="48">
        <f t="shared" ref="D90:H90" si="31">SUM(D91:D94)</f>
        <v>65680944.199999988</v>
      </c>
      <c r="E90" s="48">
        <f t="shared" si="31"/>
        <v>138400944.19999999</v>
      </c>
      <c r="F90" s="48">
        <f t="shared" si="31"/>
        <v>66304944.200000003</v>
      </c>
      <c r="G90" s="48">
        <f t="shared" si="31"/>
        <v>66304944.200000003</v>
      </c>
      <c r="H90" s="49">
        <f t="shared" si="31"/>
        <v>72095999.999999985</v>
      </c>
    </row>
    <row r="91" spans="1:8" ht="15.75" customHeight="1">
      <c r="A91" s="76"/>
      <c r="B91" s="51" t="s">
        <v>90</v>
      </c>
      <c r="C91" s="52">
        <v>0</v>
      </c>
      <c r="D91" s="52">
        <f t="shared" ref="D91:D94" si="32">E91-C91</f>
        <v>0</v>
      </c>
      <c r="E91" s="52">
        <v>0</v>
      </c>
      <c r="F91" s="52">
        <v>0</v>
      </c>
      <c r="G91" s="52">
        <v>0</v>
      </c>
      <c r="H91" s="53">
        <f t="shared" ref="H91:H94" si="33">E91-F91</f>
        <v>0</v>
      </c>
    </row>
    <row r="92" spans="1:8" ht="15.75" customHeight="1">
      <c r="A92" s="76"/>
      <c r="B92" s="51" t="s">
        <v>91</v>
      </c>
      <c r="C92" s="52">
        <v>0</v>
      </c>
      <c r="D92" s="52">
        <f t="shared" si="32"/>
        <v>0</v>
      </c>
      <c r="E92" s="52">
        <v>0</v>
      </c>
      <c r="F92" s="52">
        <v>0</v>
      </c>
      <c r="G92" s="52">
        <v>0</v>
      </c>
      <c r="H92" s="53">
        <f t="shared" si="33"/>
        <v>0</v>
      </c>
    </row>
    <row r="93" spans="1:8" ht="15.75" customHeight="1">
      <c r="A93" s="76"/>
      <c r="B93" s="51" t="s">
        <v>92</v>
      </c>
      <c r="C93" s="52">
        <v>0</v>
      </c>
      <c r="D93" s="52">
        <f t="shared" si="32"/>
        <v>0</v>
      </c>
      <c r="E93" s="52">
        <v>0</v>
      </c>
      <c r="F93" s="52">
        <v>0</v>
      </c>
      <c r="G93" s="52">
        <v>0</v>
      </c>
      <c r="H93" s="53">
        <f t="shared" si="33"/>
        <v>0</v>
      </c>
    </row>
    <row r="94" spans="1:8" ht="15.75" customHeight="1">
      <c r="A94" s="76"/>
      <c r="B94" s="51" t="s">
        <v>93</v>
      </c>
      <c r="C94" s="52">
        <v>72720000</v>
      </c>
      <c r="D94" s="52">
        <f t="shared" si="32"/>
        <v>65680944.199999988</v>
      </c>
      <c r="E94" s="52">
        <v>138400944.19999999</v>
      </c>
      <c r="F94" s="52">
        <v>66304944.200000003</v>
      </c>
      <c r="G94" s="52">
        <v>66304944.200000003</v>
      </c>
      <c r="H94" s="53">
        <f t="shared" si="33"/>
        <v>72095999.999999985</v>
      </c>
    </row>
    <row r="95" spans="1:8">
      <c r="A95" s="46"/>
      <c r="B95" s="47" t="s">
        <v>94</v>
      </c>
      <c r="C95" s="48">
        <f>SUM(C96:C98)</f>
        <v>432680718</v>
      </c>
      <c r="D95" s="48">
        <f t="shared" ref="D95:H95" si="34">SUM(D96:D98)</f>
        <v>2270912.6999999583</v>
      </c>
      <c r="E95" s="48">
        <f t="shared" si="34"/>
        <v>434951630.69999993</v>
      </c>
      <c r="F95" s="48">
        <f t="shared" si="34"/>
        <v>87665549.760000005</v>
      </c>
      <c r="G95" s="48">
        <f t="shared" si="34"/>
        <v>87665549.760000005</v>
      </c>
      <c r="H95" s="49">
        <f t="shared" si="34"/>
        <v>347286080.93999994</v>
      </c>
    </row>
    <row r="96" spans="1:8">
      <c r="A96" s="76"/>
      <c r="B96" s="51" t="s">
        <v>95</v>
      </c>
      <c r="C96" s="52">
        <v>25666516</v>
      </c>
      <c r="D96" s="52">
        <f t="shared" ref="D96:D98" si="35">E96-C96</f>
        <v>120000</v>
      </c>
      <c r="E96" s="52">
        <v>25786516</v>
      </c>
      <c r="F96" s="52">
        <v>6543347</v>
      </c>
      <c r="G96" s="52">
        <v>6543347</v>
      </c>
      <c r="H96" s="53">
        <f t="shared" ref="H96:H98" si="36">E96-F96</f>
        <v>19243169</v>
      </c>
    </row>
    <row r="97" spans="1:8">
      <c r="A97" s="76"/>
      <c r="B97" s="51" t="s">
        <v>96</v>
      </c>
      <c r="C97" s="52">
        <v>295283112</v>
      </c>
      <c r="D97" s="52">
        <f t="shared" si="35"/>
        <v>196301</v>
      </c>
      <c r="E97" s="52">
        <v>295479413</v>
      </c>
      <c r="F97" s="52">
        <v>66627056</v>
      </c>
      <c r="G97" s="52">
        <v>66627056</v>
      </c>
      <c r="H97" s="53">
        <f t="shared" si="36"/>
        <v>228852357</v>
      </c>
    </row>
    <row r="98" spans="1:8">
      <c r="A98" s="84"/>
      <c r="B98" s="51" t="s">
        <v>97</v>
      </c>
      <c r="C98" s="52">
        <v>111731090</v>
      </c>
      <c r="D98" s="52">
        <f t="shared" si="35"/>
        <v>1954611.6999999583</v>
      </c>
      <c r="E98" s="52">
        <v>113685701.69999996</v>
      </c>
      <c r="F98" s="52">
        <v>14495146.760000002</v>
      </c>
      <c r="G98" s="52">
        <v>14495146.760000002</v>
      </c>
      <c r="H98" s="53">
        <f t="shared" si="36"/>
        <v>99190554.939999953</v>
      </c>
    </row>
    <row r="99" spans="1:8">
      <c r="A99" s="46"/>
      <c r="B99" s="47" t="s">
        <v>98</v>
      </c>
      <c r="C99" s="48">
        <f>C100</f>
        <v>23888682</v>
      </c>
      <c r="D99" s="48">
        <f t="shared" ref="D99:H99" si="37">D100</f>
        <v>484557.6400000006</v>
      </c>
      <c r="E99" s="48">
        <f t="shared" si="37"/>
        <v>24373239.640000001</v>
      </c>
      <c r="F99" s="48">
        <f t="shared" si="37"/>
        <v>2968656.0399999996</v>
      </c>
      <c r="G99" s="48">
        <f t="shared" si="37"/>
        <v>2968656.0399999996</v>
      </c>
      <c r="H99" s="49">
        <f t="shared" si="37"/>
        <v>21404583.600000001</v>
      </c>
    </row>
    <row r="100" spans="1:8">
      <c r="A100" s="82"/>
      <c r="B100" s="51" t="s">
        <v>99</v>
      </c>
      <c r="C100" s="52">
        <v>23888682</v>
      </c>
      <c r="D100" s="52">
        <f t="shared" ref="D100" si="38">E100-C100</f>
        <v>484557.6400000006</v>
      </c>
      <c r="E100" s="52">
        <v>24373239.640000001</v>
      </c>
      <c r="F100" s="52">
        <v>2968656.0399999996</v>
      </c>
      <c r="G100" s="52">
        <v>2968656.0399999996</v>
      </c>
      <c r="H100" s="53">
        <f>E100-F100</f>
        <v>21404583.600000001</v>
      </c>
    </row>
    <row r="101" spans="1:8">
      <c r="A101" s="46"/>
      <c r="B101" s="43" t="s">
        <v>100</v>
      </c>
      <c r="C101" s="44">
        <v>0</v>
      </c>
      <c r="D101" s="44">
        <v>0</v>
      </c>
      <c r="E101" s="44">
        <v>0</v>
      </c>
      <c r="F101" s="44">
        <v>0</v>
      </c>
      <c r="G101" s="44">
        <v>0</v>
      </c>
      <c r="H101" s="45">
        <v>0</v>
      </c>
    </row>
    <row r="102" spans="1:8" s="36" customFormat="1" ht="26.25">
      <c r="A102" s="46"/>
      <c r="B102" s="40" t="s">
        <v>101</v>
      </c>
      <c r="C102" s="41">
        <f>C103+C108</f>
        <v>0</v>
      </c>
      <c r="D102" s="41">
        <f t="shared" ref="D102:H102" si="39">D103+D108</f>
        <v>0</v>
      </c>
      <c r="E102" s="41">
        <f t="shared" si="39"/>
        <v>0</v>
      </c>
      <c r="F102" s="41">
        <f t="shared" si="39"/>
        <v>0</v>
      </c>
      <c r="G102" s="41">
        <f t="shared" si="39"/>
        <v>0</v>
      </c>
      <c r="H102" s="42">
        <f t="shared" si="39"/>
        <v>0</v>
      </c>
    </row>
    <row r="103" spans="1:8" s="36" customFormat="1" ht="26.25">
      <c r="A103" s="46"/>
      <c r="B103" s="43" t="s">
        <v>102</v>
      </c>
      <c r="C103" s="44">
        <f>C104</f>
        <v>0</v>
      </c>
      <c r="D103" s="44">
        <f t="shared" ref="D103:H103" si="40">D104</f>
        <v>0</v>
      </c>
      <c r="E103" s="44">
        <f t="shared" si="40"/>
        <v>0</v>
      </c>
      <c r="F103" s="44">
        <f t="shared" si="40"/>
        <v>0</v>
      </c>
      <c r="G103" s="44">
        <f t="shared" si="40"/>
        <v>0</v>
      </c>
      <c r="H103" s="45">
        <f t="shared" si="40"/>
        <v>0</v>
      </c>
    </row>
    <row r="104" spans="1:8" s="36" customFormat="1" ht="15">
      <c r="A104" s="46"/>
      <c r="B104" s="47" t="s">
        <v>103</v>
      </c>
      <c r="C104" s="48">
        <v>0</v>
      </c>
      <c r="D104" s="48">
        <f t="shared" ref="D104" si="41">E104-C104</f>
        <v>0</v>
      </c>
      <c r="E104" s="48">
        <v>0</v>
      </c>
      <c r="F104" s="48">
        <v>0</v>
      </c>
      <c r="G104" s="48">
        <v>0</v>
      </c>
      <c r="H104" s="49">
        <f>E104-F104</f>
        <v>0</v>
      </c>
    </row>
    <row r="105" spans="1:8" s="36" customFormat="1" ht="15" hidden="1">
      <c r="A105" s="76"/>
      <c r="B105" s="51"/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3">
        <f t="shared" ref="H105:H107" si="42">E105-F105</f>
        <v>0</v>
      </c>
    </row>
    <row r="106" spans="1:8" s="36" customFormat="1" ht="15" hidden="1">
      <c r="A106" s="82"/>
      <c r="B106" s="51"/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3">
        <f t="shared" si="42"/>
        <v>0</v>
      </c>
    </row>
    <row r="107" spans="1:8" hidden="1">
      <c r="A107" s="76"/>
      <c r="B107" s="51"/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3">
        <f t="shared" si="42"/>
        <v>0</v>
      </c>
    </row>
    <row r="108" spans="1:8" ht="25.5">
      <c r="A108" s="46"/>
      <c r="B108" s="43" t="s">
        <v>104</v>
      </c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5">
        <v>0</v>
      </c>
    </row>
    <row r="109" spans="1:8">
      <c r="A109" s="46"/>
      <c r="B109" s="37" t="s">
        <v>105</v>
      </c>
      <c r="C109" s="38">
        <f>C110+C111+C115</f>
        <v>11984541</v>
      </c>
      <c r="D109" s="38">
        <f t="shared" ref="D109:H109" si="43">D111</f>
        <v>1030642.8699999992</v>
      </c>
      <c r="E109" s="38">
        <f t="shared" si="43"/>
        <v>13015183.869999999</v>
      </c>
      <c r="F109" s="38">
        <f t="shared" si="43"/>
        <v>3342564.0600000005</v>
      </c>
      <c r="G109" s="38">
        <f t="shared" si="43"/>
        <v>3300912.08</v>
      </c>
      <c r="H109" s="39">
        <f t="shared" si="43"/>
        <v>9672619.8099999987</v>
      </c>
    </row>
    <row r="110" spans="1:8" s="36" customFormat="1" ht="26.25">
      <c r="A110" s="46"/>
      <c r="B110" s="40" t="s">
        <v>106</v>
      </c>
      <c r="C110" s="41">
        <v>0</v>
      </c>
      <c r="D110" s="41">
        <v>0</v>
      </c>
      <c r="E110" s="41">
        <v>0</v>
      </c>
      <c r="F110" s="41">
        <v>0</v>
      </c>
      <c r="G110" s="41">
        <v>0</v>
      </c>
      <c r="H110" s="42">
        <v>0</v>
      </c>
    </row>
    <row r="111" spans="1:8" s="36" customFormat="1" ht="26.25">
      <c r="A111" s="46"/>
      <c r="B111" s="40" t="s">
        <v>107</v>
      </c>
      <c r="C111" s="41">
        <f>C112</f>
        <v>11984541</v>
      </c>
      <c r="D111" s="41">
        <f t="shared" ref="D111:H112" si="44">D112</f>
        <v>1030642.8699999992</v>
      </c>
      <c r="E111" s="41">
        <f t="shared" si="44"/>
        <v>13015183.869999999</v>
      </c>
      <c r="F111" s="41">
        <f t="shared" si="44"/>
        <v>3342564.0600000005</v>
      </c>
      <c r="G111" s="41">
        <f t="shared" si="44"/>
        <v>3300912.08</v>
      </c>
      <c r="H111" s="42">
        <f t="shared" si="44"/>
        <v>9672619.8099999987</v>
      </c>
    </row>
    <row r="112" spans="1:8" s="36" customFormat="1" ht="26.25">
      <c r="A112" s="46"/>
      <c r="B112" s="43" t="s">
        <v>108</v>
      </c>
      <c r="C112" s="44">
        <f>C113</f>
        <v>11984541</v>
      </c>
      <c r="D112" s="44">
        <f t="shared" si="44"/>
        <v>1030642.8699999992</v>
      </c>
      <c r="E112" s="44">
        <f t="shared" si="44"/>
        <v>13015183.869999999</v>
      </c>
      <c r="F112" s="44">
        <f t="shared" si="44"/>
        <v>3342564.0600000005</v>
      </c>
      <c r="G112" s="44">
        <f t="shared" si="44"/>
        <v>3300912.08</v>
      </c>
      <c r="H112" s="45">
        <f t="shared" si="44"/>
        <v>9672619.8099999987</v>
      </c>
    </row>
    <row r="113" spans="1:8">
      <c r="A113" s="46"/>
      <c r="B113" s="47" t="s">
        <v>109</v>
      </c>
      <c r="C113" s="48">
        <f t="shared" ref="C113:F113" si="45">C114</f>
        <v>11984541</v>
      </c>
      <c r="D113" s="48">
        <f t="shared" si="45"/>
        <v>1030642.8699999992</v>
      </c>
      <c r="E113" s="48">
        <f>E114</f>
        <v>13015183.869999999</v>
      </c>
      <c r="F113" s="48">
        <f t="shared" si="45"/>
        <v>3342564.0600000005</v>
      </c>
      <c r="G113" s="48">
        <f>G114</f>
        <v>3300912.08</v>
      </c>
      <c r="H113" s="49">
        <f>H114</f>
        <v>9672619.8099999987</v>
      </c>
    </row>
    <row r="114" spans="1:8">
      <c r="A114" s="78"/>
      <c r="B114" s="51" t="s">
        <v>110</v>
      </c>
      <c r="C114" s="52">
        <v>11984541</v>
      </c>
      <c r="D114" s="52">
        <f t="shared" ref="D114" si="46">E114-C114</f>
        <v>1030642.8699999992</v>
      </c>
      <c r="E114" s="52">
        <v>13015183.869999999</v>
      </c>
      <c r="F114" s="52">
        <v>3342564.0600000005</v>
      </c>
      <c r="G114" s="52">
        <v>3300912.08</v>
      </c>
      <c r="H114" s="53">
        <f>E114-F114</f>
        <v>9672619.8099999987</v>
      </c>
    </row>
    <row r="115" spans="1:8" s="36" customFormat="1" ht="26.25">
      <c r="A115" s="46"/>
      <c r="B115" s="40" t="s">
        <v>111</v>
      </c>
      <c r="C115" s="41">
        <v>0</v>
      </c>
      <c r="D115" s="41">
        <v>0</v>
      </c>
      <c r="E115" s="41">
        <v>0</v>
      </c>
      <c r="F115" s="41">
        <v>0</v>
      </c>
      <c r="G115" s="41">
        <v>0</v>
      </c>
      <c r="H115" s="42">
        <v>0</v>
      </c>
    </row>
    <row r="116" spans="1:8" ht="19.5" customHeight="1">
      <c r="A116" s="46"/>
      <c r="B116" s="32" t="s">
        <v>112</v>
      </c>
      <c r="C116" s="33">
        <f>C117</f>
        <v>5433328533</v>
      </c>
      <c r="D116" s="34">
        <f t="shared" ref="D116:H117" si="47">D117</f>
        <v>27373626.5</v>
      </c>
      <c r="E116" s="34">
        <f t="shared" si="47"/>
        <v>5460702159.5</v>
      </c>
      <c r="F116" s="34">
        <f t="shared" si="47"/>
        <v>1383762474.5</v>
      </c>
      <c r="G116" s="34">
        <f t="shared" si="47"/>
        <v>1383762474.5</v>
      </c>
      <c r="H116" s="35">
        <f t="shared" si="47"/>
        <v>4076939685</v>
      </c>
    </row>
    <row r="117" spans="1:8">
      <c r="A117" s="46"/>
      <c r="B117" s="37" t="s">
        <v>14</v>
      </c>
      <c r="C117" s="38">
        <f>C118</f>
        <v>5433328533</v>
      </c>
      <c r="D117" s="38">
        <f t="shared" si="47"/>
        <v>27373626.5</v>
      </c>
      <c r="E117" s="38">
        <f t="shared" si="47"/>
        <v>5460702159.5</v>
      </c>
      <c r="F117" s="38">
        <f t="shared" si="47"/>
        <v>1383762474.5</v>
      </c>
      <c r="G117" s="38">
        <f t="shared" si="47"/>
        <v>1383762474.5</v>
      </c>
      <c r="H117" s="39">
        <f t="shared" si="47"/>
        <v>4076939685</v>
      </c>
    </row>
    <row r="118" spans="1:8">
      <c r="A118" s="46"/>
      <c r="B118" s="40" t="s">
        <v>15</v>
      </c>
      <c r="C118" s="41">
        <f>C119+C132</f>
        <v>5433328533</v>
      </c>
      <c r="D118" s="41">
        <f t="shared" ref="D118:H118" si="48">D119+D132</f>
        <v>27373626.5</v>
      </c>
      <c r="E118" s="41">
        <f t="shared" si="48"/>
        <v>5460702159.5</v>
      </c>
      <c r="F118" s="41">
        <f t="shared" si="48"/>
        <v>1383762474.5</v>
      </c>
      <c r="G118" s="41">
        <f t="shared" si="48"/>
        <v>1383762474.5</v>
      </c>
      <c r="H118" s="42">
        <f t="shared" si="48"/>
        <v>4076939685</v>
      </c>
    </row>
    <row r="119" spans="1:8">
      <c r="A119" s="46"/>
      <c r="B119" s="43" t="s">
        <v>16</v>
      </c>
      <c r="C119" s="44">
        <f>C120</f>
        <v>5433328533</v>
      </c>
      <c r="D119" s="44">
        <f t="shared" ref="D119:H119" si="49">D120</f>
        <v>27373626.5</v>
      </c>
      <c r="E119" s="44">
        <f t="shared" si="49"/>
        <v>5460702159.5</v>
      </c>
      <c r="F119" s="44">
        <f t="shared" si="49"/>
        <v>1383762474.5</v>
      </c>
      <c r="G119" s="44">
        <f t="shared" si="49"/>
        <v>1383762474.5</v>
      </c>
      <c r="H119" s="45">
        <f t="shared" si="49"/>
        <v>4076939685</v>
      </c>
    </row>
    <row r="120" spans="1:8">
      <c r="A120" s="46"/>
      <c r="B120" s="47" t="s">
        <v>113</v>
      </c>
      <c r="C120" s="48">
        <f>SUM(C121:C131)</f>
        <v>5433328533</v>
      </c>
      <c r="D120" s="48">
        <f t="shared" ref="D120:H120" si="50">SUM(D121:D131)</f>
        <v>27373626.5</v>
      </c>
      <c r="E120" s="48">
        <f t="shared" si="50"/>
        <v>5460702159.5</v>
      </c>
      <c r="F120" s="48">
        <f t="shared" si="50"/>
        <v>1383762474.5</v>
      </c>
      <c r="G120" s="48">
        <f t="shared" si="50"/>
        <v>1383762474.5</v>
      </c>
      <c r="H120" s="49">
        <f t="shared" si="50"/>
        <v>4076939685</v>
      </c>
    </row>
    <row r="121" spans="1:8">
      <c r="A121" s="76"/>
      <c r="B121" s="51" t="s">
        <v>114</v>
      </c>
      <c r="C121" s="52">
        <v>374148445</v>
      </c>
      <c r="D121" s="52">
        <f t="shared" ref="D121:D131" si="51">E121-C121</f>
        <v>0</v>
      </c>
      <c r="E121" s="52">
        <v>374148445</v>
      </c>
      <c r="F121" s="52">
        <v>97138762</v>
      </c>
      <c r="G121" s="52">
        <v>97138762</v>
      </c>
      <c r="H121" s="53">
        <f t="shared" ref="H121:H131" si="52">E121-F121</f>
        <v>277009683</v>
      </c>
    </row>
    <row r="122" spans="1:8">
      <c r="A122" s="76"/>
      <c r="B122" s="51" t="s">
        <v>115</v>
      </c>
      <c r="C122" s="52">
        <v>407079804</v>
      </c>
      <c r="D122" s="52">
        <f t="shared" si="51"/>
        <v>0</v>
      </c>
      <c r="E122" s="52">
        <v>407079804</v>
      </c>
      <c r="F122" s="52">
        <v>86777471</v>
      </c>
      <c r="G122" s="52">
        <v>86777471</v>
      </c>
      <c r="H122" s="53">
        <f t="shared" si="52"/>
        <v>320302333</v>
      </c>
    </row>
    <row r="123" spans="1:8">
      <c r="A123" s="76"/>
      <c r="B123" s="51" t="s">
        <v>116</v>
      </c>
      <c r="C123" s="52">
        <v>305585868</v>
      </c>
      <c r="D123" s="52">
        <f t="shared" si="51"/>
        <v>10068127.5</v>
      </c>
      <c r="E123" s="52">
        <v>315653995.5</v>
      </c>
      <c r="F123" s="52">
        <v>104284839.5</v>
      </c>
      <c r="G123" s="52">
        <v>104284839.5</v>
      </c>
      <c r="H123" s="53">
        <f t="shared" si="52"/>
        <v>211369156</v>
      </c>
    </row>
    <row r="124" spans="1:8">
      <c r="A124" s="76"/>
      <c r="B124" s="51" t="s">
        <v>117</v>
      </c>
      <c r="C124" s="52">
        <v>554463023</v>
      </c>
      <c r="D124" s="52">
        <f t="shared" si="51"/>
        <v>6000000</v>
      </c>
      <c r="E124" s="52">
        <v>560463023</v>
      </c>
      <c r="F124" s="52">
        <v>141539064</v>
      </c>
      <c r="G124" s="52">
        <v>141539064</v>
      </c>
      <c r="H124" s="53">
        <f t="shared" si="52"/>
        <v>418923959</v>
      </c>
    </row>
    <row r="125" spans="1:8">
      <c r="A125" s="76"/>
      <c r="B125" s="51" t="s">
        <v>118</v>
      </c>
      <c r="C125" s="52">
        <v>1696673801</v>
      </c>
      <c r="D125" s="52">
        <f t="shared" si="51"/>
        <v>0</v>
      </c>
      <c r="E125" s="52">
        <v>1696673801</v>
      </c>
      <c r="F125" s="52">
        <v>443626199</v>
      </c>
      <c r="G125" s="52">
        <v>443626199</v>
      </c>
      <c r="H125" s="53">
        <f t="shared" si="52"/>
        <v>1253047602</v>
      </c>
    </row>
    <row r="126" spans="1:8">
      <c r="A126" s="76"/>
      <c r="B126" s="51" t="s">
        <v>119</v>
      </c>
      <c r="C126" s="52">
        <v>243199712</v>
      </c>
      <c r="D126" s="52">
        <f t="shared" si="51"/>
        <v>3000000</v>
      </c>
      <c r="E126" s="52">
        <v>246199712</v>
      </c>
      <c r="F126" s="52">
        <v>62208549</v>
      </c>
      <c r="G126" s="52">
        <v>62208549</v>
      </c>
      <c r="H126" s="53">
        <f t="shared" si="52"/>
        <v>183991163</v>
      </c>
    </row>
    <row r="127" spans="1:8">
      <c r="A127" s="76"/>
      <c r="B127" s="51" t="s">
        <v>120</v>
      </c>
      <c r="C127" s="52">
        <v>236291066</v>
      </c>
      <c r="D127" s="52">
        <f t="shared" si="51"/>
        <v>1100000</v>
      </c>
      <c r="E127" s="52">
        <v>237391066</v>
      </c>
      <c r="F127" s="52">
        <v>58785868</v>
      </c>
      <c r="G127" s="52">
        <v>58785868</v>
      </c>
      <c r="H127" s="53">
        <f t="shared" si="52"/>
        <v>178605198</v>
      </c>
    </row>
    <row r="128" spans="1:8">
      <c r="A128" s="76"/>
      <c r="B128" s="51" t="s">
        <v>121</v>
      </c>
      <c r="C128" s="52">
        <v>818778359</v>
      </c>
      <c r="D128" s="52">
        <f t="shared" si="51"/>
        <v>7205499</v>
      </c>
      <c r="E128" s="52">
        <v>825983858</v>
      </c>
      <c r="F128" s="52">
        <v>194007591</v>
      </c>
      <c r="G128" s="52">
        <v>194007591</v>
      </c>
      <c r="H128" s="53">
        <f t="shared" si="52"/>
        <v>631976267</v>
      </c>
    </row>
    <row r="129" spans="1:8">
      <c r="A129" s="76"/>
      <c r="B129" s="51" t="s">
        <v>122</v>
      </c>
      <c r="C129" s="52">
        <v>309960884</v>
      </c>
      <c r="D129" s="52">
        <f t="shared" si="51"/>
        <v>0</v>
      </c>
      <c r="E129" s="52">
        <v>309960884</v>
      </c>
      <c r="F129" s="52">
        <v>75639485</v>
      </c>
      <c r="G129" s="52">
        <v>75639485</v>
      </c>
      <c r="H129" s="53">
        <f t="shared" si="52"/>
        <v>234321399</v>
      </c>
    </row>
    <row r="130" spans="1:8">
      <c r="A130" s="76"/>
      <c r="B130" s="51" t="s">
        <v>123</v>
      </c>
      <c r="C130" s="52">
        <v>243666685</v>
      </c>
      <c r="D130" s="52">
        <f t="shared" si="51"/>
        <v>0</v>
      </c>
      <c r="E130" s="52">
        <v>243666685</v>
      </c>
      <c r="F130" s="52">
        <v>55996083</v>
      </c>
      <c r="G130" s="52">
        <v>55996083</v>
      </c>
      <c r="H130" s="53">
        <f t="shared" si="52"/>
        <v>187670602</v>
      </c>
    </row>
    <row r="131" spans="1:8">
      <c r="A131" s="76"/>
      <c r="B131" s="51" t="s">
        <v>124</v>
      </c>
      <c r="C131" s="52">
        <v>243480886</v>
      </c>
      <c r="D131" s="52">
        <f t="shared" si="51"/>
        <v>0</v>
      </c>
      <c r="E131" s="52">
        <v>243480886</v>
      </c>
      <c r="F131" s="52">
        <v>63758563</v>
      </c>
      <c r="G131" s="52">
        <v>63758563</v>
      </c>
      <c r="H131" s="53">
        <f t="shared" si="52"/>
        <v>179722323</v>
      </c>
    </row>
    <row r="132" spans="1:8" ht="25.5">
      <c r="A132" s="46"/>
      <c r="B132" s="43" t="s">
        <v>50</v>
      </c>
      <c r="C132" s="44">
        <f>SUM(C133)</f>
        <v>0</v>
      </c>
      <c r="D132" s="44">
        <f t="shared" ref="D132:H132" si="53">SUM(D133)</f>
        <v>0</v>
      </c>
      <c r="E132" s="44">
        <f t="shared" si="53"/>
        <v>0</v>
      </c>
      <c r="F132" s="44">
        <f t="shared" si="53"/>
        <v>0</v>
      </c>
      <c r="G132" s="44">
        <f t="shared" si="53"/>
        <v>0</v>
      </c>
      <c r="H132" s="45">
        <f t="shared" si="53"/>
        <v>0</v>
      </c>
    </row>
    <row r="133" spans="1:8" ht="19.5" customHeight="1">
      <c r="A133" s="46"/>
      <c r="B133" s="43" t="s">
        <v>125</v>
      </c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5">
        <v>0</v>
      </c>
    </row>
    <row r="134" spans="1:8">
      <c r="A134" s="76"/>
      <c r="B134" s="62"/>
      <c r="C134" s="63"/>
      <c r="D134" s="63"/>
      <c r="E134" s="63"/>
      <c r="F134" s="63"/>
      <c r="G134" s="63"/>
      <c r="H134" s="64"/>
    </row>
    <row r="135" spans="1:8" ht="15">
      <c r="A135" s="85"/>
      <c r="B135" s="29" t="s">
        <v>126</v>
      </c>
      <c r="C135" s="30">
        <f t="shared" ref="C135:H135" si="54">C136+C238</f>
        <v>16615653380</v>
      </c>
      <c r="D135" s="30">
        <f t="shared" si="54"/>
        <v>-54938900.059999764</v>
      </c>
      <c r="E135" s="30">
        <f t="shared" si="54"/>
        <v>16560714479.940001</v>
      </c>
      <c r="F135" s="30">
        <f t="shared" si="54"/>
        <v>3412333740.4899998</v>
      </c>
      <c r="G135" s="30">
        <f t="shared" si="54"/>
        <v>3355427901.4899998</v>
      </c>
      <c r="H135" s="31">
        <f t="shared" si="54"/>
        <v>13148380739.450001</v>
      </c>
    </row>
    <row r="136" spans="1:8" ht="16.5" customHeight="1">
      <c r="A136" s="46"/>
      <c r="B136" s="32" t="s">
        <v>13</v>
      </c>
      <c r="C136" s="33">
        <f t="shared" ref="C136:H136" si="55">C137+C231</f>
        <v>13327870499</v>
      </c>
      <c r="D136" s="34">
        <f t="shared" si="55"/>
        <v>73591741.840000272</v>
      </c>
      <c r="E136" s="34">
        <f t="shared" si="55"/>
        <v>13401462240.84</v>
      </c>
      <c r="F136" s="34">
        <f t="shared" si="55"/>
        <v>2558600378.3899999</v>
      </c>
      <c r="G136" s="34">
        <f t="shared" si="55"/>
        <v>2501694539.3899999</v>
      </c>
      <c r="H136" s="35">
        <f t="shared" si="55"/>
        <v>10842861862.450001</v>
      </c>
    </row>
    <row r="137" spans="1:8">
      <c r="A137" s="46"/>
      <c r="B137" s="37" t="s">
        <v>14</v>
      </c>
      <c r="C137" s="38">
        <f t="shared" ref="C137:H137" si="56">C138+C224</f>
        <v>13327870499</v>
      </c>
      <c r="D137" s="38">
        <f t="shared" si="56"/>
        <v>73591741.840000272</v>
      </c>
      <c r="E137" s="38">
        <f t="shared" si="56"/>
        <v>13401462240.84</v>
      </c>
      <c r="F137" s="38">
        <f t="shared" si="56"/>
        <v>2558600378.3899999</v>
      </c>
      <c r="G137" s="38">
        <f t="shared" si="56"/>
        <v>2501694539.3899999</v>
      </c>
      <c r="H137" s="39">
        <f t="shared" si="56"/>
        <v>10842861862.450001</v>
      </c>
    </row>
    <row r="138" spans="1:8">
      <c r="A138" s="46"/>
      <c r="B138" s="40" t="s">
        <v>15</v>
      </c>
      <c r="C138" s="41">
        <f t="shared" ref="C138:H138" si="57">C139+C173+C223</f>
        <v>13327870499</v>
      </c>
      <c r="D138" s="41">
        <f t="shared" si="57"/>
        <v>73591741.840000272</v>
      </c>
      <c r="E138" s="41">
        <f t="shared" si="57"/>
        <v>13401462240.84</v>
      </c>
      <c r="F138" s="41">
        <f t="shared" si="57"/>
        <v>2558600378.3899999</v>
      </c>
      <c r="G138" s="41">
        <f t="shared" si="57"/>
        <v>2501694539.3899999</v>
      </c>
      <c r="H138" s="42">
        <f t="shared" si="57"/>
        <v>10842861862.450001</v>
      </c>
    </row>
    <row r="139" spans="1:8">
      <c r="A139" s="46"/>
      <c r="B139" s="43" t="s">
        <v>16</v>
      </c>
      <c r="C139" s="44">
        <f t="shared" ref="C139:H139" si="58">C140+SUM(C164:C166)</f>
        <v>2139948675</v>
      </c>
      <c r="D139" s="44">
        <f t="shared" si="58"/>
        <v>-908415202.74000001</v>
      </c>
      <c r="E139" s="44">
        <f t="shared" si="58"/>
        <v>1231533472.26</v>
      </c>
      <c r="F139" s="44">
        <f t="shared" si="58"/>
        <v>0</v>
      </c>
      <c r="G139" s="44">
        <f t="shared" si="58"/>
        <v>0</v>
      </c>
      <c r="H139" s="45">
        <f t="shared" si="58"/>
        <v>1231533472.26</v>
      </c>
    </row>
    <row r="140" spans="1:8">
      <c r="A140" s="46"/>
      <c r="B140" s="47" t="s">
        <v>17</v>
      </c>
      <c r="C140" s="48">
        <f>SUM(C141:C158)+C163</f>
        <v>2016892717</v>
      </c>
      <c r="D140" s="48">
        <f>SUM(D141:D158)+D163</f>
        <v>-955701600.74000001</v>
      </c>
      <c r="E140" s="48">
        <f t="shared" ref="E140:H140" si="59">SUM(E141:E158)+E163</f>
        <v>1061191116.26</v>
      </c>
      <c r="F140" s="48">
        <f t="shared" si="59"/>
        <v>0</v>
      </c>
      <c r="G140" s="48">
        <f t="shared" si="59"/>
        <v>0</v>
      </c>
      <c r="H140" s="49">
        <f t="shared" si="59"/>
        <v>1061191116.26</v>
      </c>
    </row>
    <row r="141" spans="1:8">
      <c r="A141" s="76"/>
      <c r="B141" s="51" t="s">
        <v>127</v>
      </c>
      <c r="C141" s="52">
        <v>0</v>
      </c>
      <c r="D141" s="52">
        <f t="shared" ref="D141:D157" si="60">E141-C141</f>
        <v>0</v>
      </c>
      <c r="E141" s="52">
        <v>0</v>
      </c>
      <c r="F141" s="52">
        <v>0</v>
      </c>
      <c r="G141" s="52">
        <v>0</v>
      </c>
      <c r="H141" s="53">
        <f t="shared" ref="H141:H157" si="61">E141-F141</f>
        <v>0</v>
      </c>
    </row>
    <row r="142" spans="1:8">
      <c r="A142" s="76"/>
      <c r="B142" s="51" t="s">
        <v>19</v>
      </c>
      <c r="C142" s="52">
        <v>0</v>
      </c>
      <c r="D142" s="52">
        <f t="shared" si="60"/>
        <v>0</v>
      </c>
      <c r="E142" s="52">
        <v>0</v>
      </c>
      <c r="F142" s="52">
        <v>0</v>
      </c>
      <c r="G142" s="52">
        <v>0</v>
      </c>
      <c r="H142" s="53">
        <f t="shared" si="61"/>
        <v>0</v>
      </c>
    </row>
    <row r="143" spans="1:8">
      <c r="A143" s="76"/>
      <c r="B143" s="51" t="s">
        <v>20</v>
      </c>
      <c r="C143" s="52">
        <v>2376536</v>
      </c>
      <c r="D143" s="52">
        <f t="shared" si="60"/>
        <v>0</v>
      </c>
      <c r="E143" s="52">
        <v>2376536</v>
      </c>
      <c r="F143" s="52">
        <v>0</v>
      </c>
      <c r="G143" s="52">
        <v>0</v>
      </c>
      <c r="H143" s="53">
        <f t="shared" si="61"/>
        <v>2376536</v>
      </c>
    </row>
    <row r="144" spans="1:8">
      <c r="A144" s="76"/>
      <c r="B144" s="51" t="s">
        <v>21</v>
      </c>
      <c r="C144" s="52">
        <v>0</v>
      </c>
      <c r="D144" s="52">
        <f t="shared" si="60"/>
        <v>0</v>
      </c>
      <c r="E144" s="52">
        <v>0</v>
      </c>
      <c r="F144" s="52">
        <v>0</v>
      </c>
      <c r="G144" s="52">
        <v>0</v>
      </c>
      <c r="H144" s="53">
        <f t="shared" si="61"/>
        <v>0</v>
      </c>
    </row>
    <row r="145" spans="1:8">
      <c r="A145" s="76"/>
      <c r="B145" s="51" t="s">
        <v>22</v>
      </c>
      <c r="C145" s="52">
        <v>0</v>
      </c>
      <c r="D145" s="52">
        <f t="shared" si="60"/>
        <v>0</v>
      </c>
      <c r="E145" s="52">
        <v>0</v>
      </c>
      <c r="F145" s="52">
        <v>0</v>
      </c>
      <c r="G145" s="52">
        <v>0</v>
      </c>
      <c r="H145" s="53">
        <f t="shared" si="61"/>
        <v>0</v>
      </c>
    </row>
    <row r="146" spans="1:8">
      <c r="A146" s="76"/>
      <c r="B146" s="51" t="s">
        <v>23</v>
      </c>
      <c r="C146" s="52">
        <v>0</v>
      </c>
      <c r="D146" s="52">
        <f t="shared" si="60"/>
        <v>0</v>
      </c>
      <c r="E146" s="52">
        <v>0</v>
      </c>
      <c r="F146" s="52">
        <v>0</v>
      </c>
      <c r="G146" s="52">
        <v>0</v>
      </c>
      <c r="H146" s="53">
        <f t="shared" si="61"/>
        <v>0</v>
      </c>
    </row>
    <row r="147" spans="1:8">
      <c r="A147" s="76"/>
      <c r="B147" s="51" t="s">
        <v>24</v>
      </c>
      <c r="C147" s="52">
        <v>0</v>
      </c>
      <c r="D147" s="52">
        <f t="shared" si="60"/>
        <v>0</v>
      </c>
      <c r="E147" s="52">
        <v>0</v>
      </c>
      <c r="F147" s="52">
        <v>0</v>
      </c>
      <c r="G147" s="52">
        <v>0</v>
      </c>
      <c r="H147" s="53">
        <f t="shared" si="61"/>
        <v>0</v>
      </c>
    </row>
    <row r="148" spans="1:8">
      <c r="A148" s="76"/>
      <c r="B148" s="51" t="s">
        <v>25</v>
      </c>
      <c r="C148" s="52">
        <v>0</v>
      </c>
      <c r="D148" s="52">
        <f t="shared" si="60"/>
        <v>0</v>
      </c>
      <c r="E148" s="52">
        <v>0</v>
      </c>
      <c r="F148" s="52">
        <v>0</v>
      </c>
      <c r="G148" s="52">
        <v>0</v>
      </c>
      <c r="H148" s="53">
        <f t="shared" si="61"/>
        <v>0</v>
      </c>
    </row>
    <row r="149" spans="1:8">
      <c r="A149" s="77"/>
      <c r="B149" s="51" t="s">
        <v>26</v>
      </c>
      <c r="C149" s="52">
        <v>0</v>
      </c>
      <c r="D149" s="52">
        <f t="shared" si="60"/>
        <v>0</v>
      </c>
      <c r="E149" s="52">
        <v>0</v>
      </c>
      <c r="F149" s="52">
        <v>0</v>
      </c>
      <c r="G149" s="52">
        <v>0</v>
      </c>
      <c r="H149" s="53">
        <f t="shared" si="61"/>
        <v>0</v>
      </c>
    </row>
    <row r="150" spans="1:8">
      <c r="A150" s="76"/>
      <c r="B150" s="51" t="s">
        <v>128</v>
      </c>
      <c r="C150" s="52">
        <v>0</v>
      </c>
      <c r="D150" s="52">
        <f t="shared" si="60"/>
        <v>0</v>
      </c>
      <c r="E150" s="52">
        <v>0</v>
      </c>
      <c r="F150" s="52">
        <v>0</v>
      </c>
      <c r="G150" s="52">
        <v>0</v>
      </c>
      <c r="H150" s="53">
        <f t="shared" si="61"/>
        <v>0</v>
      </c>
    </row>
    <row r="151" spans="1:8">
      <c r="A151" s="76"/>
      <c r="B151" s="51" t="s">
        <v>28</v>
      </c>
      <c r="C151" s="52">
        <v>0</v>
      </c>
      <c r="D151" s="52">
        <f t="shared" si="60"/>
        <v>0</v>
      </c>
      <c r="E151" s="52">
        <v>0</v>
      </c>
      <c r="F151" s="52">
        <v>0</v>
      </c>
      <c r="G151" s="52">
        <v>0</v>
      </c>
      <c r="H151" s="53">
        <f t="shared" si="61"/>
        <v>0</v>
      </c>
    </row>
    <row r="152" spans="1:8">
      <c r="A152" s="76"/>
      <c r="B152" s="51" t="s">
        <v>29</v>
      </c>
      <c r="C152" s="52">
        <v>0</v>
      </c>
      <c r="D152" s="52">
        <f t="shared" si="60"/>
        <v>0</v>
      </c>
      <c r="E152" s="52">
        <v>0</v>
      </c>
      <c r="F152" s="52">
        <v>0</v>
      </c>
      <c r="G152" s="52">
        <v>0</v>
      </c>
      <c r="H152" s="53">
        <f t="shared" si="61"/>
        <v>0</v>
      </c>
    </row>
    <row r="153" spans="1:8">
      <c r="A153" s="76"/>
      <c r="B153" s="51" t="s">
        <v>30</v>
      </c>
      <c r="C153" s="52">
        <v>0</v>
      </c>
      <c r="D153" s="52">
        <f t="shared" si="60"/>
        <v>0</v>
      </c>
      <c r="E153" s="52">
        <v>0</v>
      </c>
      <c r="F153" s="52">
        <v>0</v>
      </c>
      <c r="G153" s="52">
        <v>0</v>
      </c>
      <c r="H153" s="53">
        <f t="shared" si="61"/>
        <v>0</v>
      </c>
    </row>
    <row r="154" spans="1:8">
      <c r="A154" s="76"/>
      <c r="B154" s="51" t="s">
        <v>31</v>
      </c>
      <c r="C154" s="52">
        <v>0</v>
      </c>
      <c r="D154" s="52">
        <f t="shared" si="60"/>
        <v>60000000</v>
      </c>
      <c r="E154" s="52">
        <v>60000000</v>
      </c>
      <c r="F154" s="52">
        <v>0</v>
      </c>
      <c r="G154" s="52">
        <v>0</v>
      </c>
      <c r="H154" s="53">
        <f t="shared" si="61"/>
        <v>60000000</v>
      </c>
    </row>
    <row r="155" spans="1:8">
      <c r="A155" s="78"/>
      <c r="B155" s="51" t="s">
        <v>32</v>
      </c>
      <c r="C155" s="52">
        <v>0</v>
      </c>
      <c r="D155" s="52">
        <f t="shared" si="60"/>
        <v>0</v>
      </c>
      <c r="E155" s="52">
        <v>0</v>
      </c>
      <c r="F155" s="52">
        <v>0</v>
      </c>
      <c r="G155" s="52">
        <v>0</v>
      </c>
      <c r="H155" s="53">
        <f t="shared" si="61"/>
        <v>0</v>
      </c>
    </row>
    <row r="156" spans="1:8">
      <c r="A156" s="78"/>
      <c r="B156" s="51" t="s">
        <v>33</v>
      </c>
      <c r="C156" s="52">
        <v>67383117</v>
      </c>
      <c r="D156" s="52">
        <f t="shared" si="60"/>
        <v>0</v>
      </c>
      <c r="E156" s="52">
        <v>67383117</v>
      </c>
      <c r="F156" s="52">
        <v>0</v>
      </c>
      <c r="G156" s="52">
        <v>0</v>
      </c>
      <c r="H156" s="53">
        <f t="shared" si="61"/>
        <v>67383117</v>
      </c>
    </row>
    <row r="157" spans="1:8">
      <c r="A157" s="78"/>
      <c r="B157" s="51" t="s">
        <v>34</v>
      </c>
      <c r="C157" s="52">
        <v>0</v>
      </c>
      <c r="D157" s="52">
        <f t="shared" si="60"/>
        <v>0</v>
      </c>
      <c r="E157" s="52">
        <v>0</v>
      </c>
      <c r="F157" s="52">
        <v>0</v>
      </c>
      <c r="G157" s="52">
        <v>0</v>
      </c>
      <c r="H157" s="53">
        <f t="shared" si="61"/>
        <v>0</v>
      </c>
    </row>
    <row r="158" spans="1:8">
      <c r="A158" s="86"/>
      <c r="B158" s="51" t="s">
        <v>35</v>
      </c>
      <c r="C158" s="48">
        <f>SUM(C159:C162)</f>
        <v>1947133064</v>
      </c>
      <c r="D158" s="48">
        <f t="shared" ref="D158:H158" si="62">SUM(D159:D162)</f>
        <v>-1015701600.74</v>
      </c>
      <c r="E158" s="48">
        <f t="shared" si="62"/>
        <v>931431463.25999999</v>
      </c>
      <c r="F158" s="48">
        <f t="shared" si="62"/>
        <v>0</v>
      </c>
      <c r="G158" s="48">
        <f t="shared" si="62"/>
        <v>0</v>
      </c>
      <c r="H158" s="49">
        <f t="shared" si="62"/>
        <v>931431463.25999999</v>
      </c>
    </row>
    <row r="159" spans="1:8">
      <c r="A159" s="88"/>
      <c r="B159" s="65" t="s">
        <v>36</v>
      </c>
      <c r="C159" s="56">
        <v>0</v>
      </c>
      <c r="D159" s="56">
        <v>0</v>
      </c>
      <c r="E159" s="56">
        <v>0</v>
      </c>
      <c r="F159" s="56">
        <v>0</v>
      </c>
      <c r="G159" s="56">
        <v>0</v>
      </c>
      <c r="H159" s="57">
        <f t="shared" ref="H159:H165" si="63">E159-F159</f>
        <v>0</v>
      </c>
    </row>
    <row r="160" spans="1:8">
      <c r="A160" s="89"/>
      <c r="B160" s="65" t="s">
        <v>37</v>
      </c>
      <c r="C160" s="56">
        <v>1670864949</v>
      </c>
      <c r="D160" s="56">
        <v>-914693311.63999999</v>
      </c>
      <c r="E160" s="56">
        <v>756171637.36000001</v>
      </c>
      <c r="F160" s="56">
        <v>0</v>
      </c>
      <c r="G160" s="56">
        <v>0</v>
      </c>
      <c r="H160" s="57">
        <f t="shared" si="63"/>
        <v>756171637.36000001</v>
      </c>
    </row>
    <row r="161" spans="1:8">
      <c r="A161" s="88"/>
      <c r="B161" s="65" t="s">
        <v>38</v>
      </c>
      <c r="C161" s="56">
        <v>0</v>
      </c>
      <c r="D161" s="56">
        <v>0</v>
      </c>
      <c r="E161" s="56">
        <v>0</v>
      </c>
      <c r="F161" s="56">
        <v>0</v>
      </c>
      <c r="G161" s="56">
        <v>0</v>
      </c>
      <c r="H161" s="57">
        <f t="shared" si="63"/>
        <v>0</v>
      </c>
    </row>
    <row r="162" spans="1:8">
      <c r="A162" s="80"/>
      <c r="B162" s="65" t="s">
        <v>39</v>
      </c>
      <c r="C162" s="56">
        <v>276268115</v>
      </c>
      <c r="D162" s="56">
        <v>-101008289.09999999</v>
      </c>
      <c r="E162" s="56">
        <v>175259825.90000001</v>
      </c>
      <c r="F162" s="56">
        <v>0</v>
      </c>
      <c r="G162" s="56">
        <v>0</v>
      </c>
      <c r="H162" s="57">
        <f t="shared" si="63"/>
        <v>175259825.90000001</v>
      </c>
    </row>
    <row r="163" spans="1:8">
      <c r="A163" s="80"/>
      <c r="B163" s="51" t="s">
        <v>40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9">
        <f t="shared" si="63"/>
        <v>0</v>
      </c>
    </row>
    <row r="164" spans="1:8">
      <c r="A164" s="46"/>
      <c r="B164" s="47" t="s">
        <v>41</v>
      </c>
      <c r="C164" s="48">
        <v>0</v>
      </c>
      <c r="D164" s="48">
        <f t="shared" ref="D164" si="64">F164-C164</f>
        <v>0</v>
      </c>
      <c r="E164" s="48">
        <v>0</v>
      </c>
      <c r="F164" s="48">
        <v>0</v>
      </c>
      <c r="G164" s="48">
        <v>0</v>
      </c>
      <c r="H164" s="49">
        <f t="shared" si="63"/>
        <v>0</v>
      </c>
    </row>
    <row r="165" spans="1:8">
      <c r="A165" s="46"/>
      <c r="B165" s="47" t="s">
        <v>42</v>
      </c>
      <c r="C165" s="48">
        <v>64471219</v>
      </c>
      <c r="D165" s="48">
        <f t="shared" ref="D165:D172" si="65">E165-C165</f>
        <v>47286398</v>
      </c>
      <c r="E165" s="48">
        <v>111757617</v>
      </c>
      <c r="F165" s="48">
        <v>0</v>
      </c>
      <c r="G165" s="48">
        <v>0</v>
      </c>
      <c r="H165" s="49">
        <f t="shared" si="63"/>
        <v>111757617</v>
      </c>
    </row>
    <row r="166" spans="1:8">
      <c r="A166" s="46"/>
      <c r="B166" s="47" t="s">
        <v>43</v>
      </c>
      <c r="C166" s="48">
        <f t="shared" ref="C166:H166" si="66">SUM(C167:C172)</f>
        <v>58584739</v>
      </c>
      <c r="D166" s="48">
        <f t="shared" si="65"/>
        <v>0</v>
      </c>
      <c r="E166" s="48">
        <f t="shared" si="66"/>
        <v>58584739</v>
      </c>
      <c r="F166" s="48">
        <f t="shared" si="66"/>
        <v>0</v>
      </c>
      <c r="G166" s="48">
        <f t="shared" si="66"/>
        <v>0</v>
      </c>
      <c r="H166" s="49">
        <f t="shared" si="66"/>
        <v>58584739</v>
      </c>
    </row>
    <row r="167" spans="1:8">
      <c r="A167" s="76"/>
      <c r="B167" s="51" t="s">
        <v>44</v>
      </c>
      <c r="C167" s="52">
        <v>0</v>
      </c>
      <c r="D167" s="52">
        <f t="shared" si="65"/>
        <v>0</v>
      </c>
      <c r="E167" s="52">
        <v>0</v>
      </c>
      <c r="F167" s="52">
        <v>0</v>
      </c>
      <c r="G167" s="52">
        <v>0</v>
      </c>
      <c r="H167" s="53">
        <f t="shared" ref="H167:H172" si="67">E167-F167</f>
        <v>0</v>
      </c>
    </row>
    <row r="168" spans="1:8">
      <c r="A168" s="76"/>
      <c r="B168" s="51" t="s">
        <v>45</v>
      </c>
      <c r="C168" s="52">
        <v>0</v>
      </c>
      <c r="D168" s="52">
        <f t="shared" si="65"/>
        <v>0</v>
      </c>
      <c r="E168" s="52">
        <v>0</v>
      </c>
      <c r="F168" s="52">
        <v>0</v>
      </c>
      <c r="G168" s="52">
        <v>0</v>
      </c>
      <c r="H168" s="53">
        <f t="shared" si="67"/>
        <v>0</v>
      </c>
    </row>
    <row r="169" spans="1:8">
      <c r="A169" s="76"/>
      <c r="B169" s="51" t="s">
        <v>46</v>
      </c>
      <c r="C169" s="52">
        <v>0</v>
      </c>
      <c r="D169" s="52">
        <f t="shared" si="65"/>
        <v>0</v>
      </c>
      <c r="E169" s="52">
        <v>0</v>
      </c>
      <c r="F169" s="52">
        <v>0</v>
      </c>
      <c r="G169" s="52">
        <v>0</v>
      </c>
      <c r="H169" s="53">
        <f t="shared" si="67"/>
        <v>0</v>
      </c>
    </row>
    <row r="170" spans="1:8">
      <c r="A170" s="76"/>
      <c r="B170" s="51" t="s">
        <v>47</v>
      </c>
      <c r="C170" s="52">
        <v>58584739</v>
      </c>
      <c r="D170" s="52">
        <f t="shared" si="65"/>
        <v>0</v>
      </c>
      <c r="E170" s="52">
        <v>58584739</v>
      </c>
      <c r="F170" s="52">
        <v>0</v>
      </c>
      <c r="G170" s="52">
        <v>0</v>
      </c>
      <c r="H170" s="53">
        <f t="shared" si="67"/>
        <v>58584739</v>
      </c>
    </row>
    <row r="171" spans="1:8" ht="25.5">
      <c r="A171" s="81"/>
      <c r="B171" s="51" t="s">
        <v>48</v>
      </c>
      <c r="C171" s="52">
        <v>0</v>
      </c>
      <c r="D171" s="52">
        <f t="shared" si="65"/>
        <v>0</v>
      </c>
      <c r="E171" s="52">
        <v>0</v>
      </c>
      <c r="F171" s="52">
        <v>0</v>
      </c>
      <c r="G171" s="52">
        <v>0</v>
      </c>
      <c r="H171" s="53">
        <f t="shared" si="67"/>
        <v>0</v>
      </c>
    </row>
    <row r="172" spans="1:8" ht="25.5">
      <c r="A172" s="81"/>
      <c r="B172" s="51" t="s">
        <v>49</v>
      </c>
      <c r="C172" s="52">
        <v>0</v>
      </c>
      <c r="D172" s="52">
        <f t="shared" si="65"/>
        <v>0</v>
      </c>
      <c r="E172" s="52">
        <v>0</v>
      </c>
      <c r="F172" s="52">
        <v>0</v>
      </c>
      <c r="G172" s="52">
        <v>0</v>
      </c>
      <c r="H172" s="53">
        <f t="shared" si="67"/>
        <v>0</v>
      </c>
    </row>
    <row r="173" spans="1:8" ht="25.5">
      <c r="A173" s="46"/>
      <c r="B173" s="43" t="s">
        <v>50</v>
      </c>
      <c r="C173" s="44">
        <f>C174+C204+C193+C195+C207+C200+C217+C212+C221</f>
        <v>11187921824</v>
      </c>
      <c r="D173" s="44">
        <f t="shared" ref="D173:H173" si="68">D174+D204+D193+D195+D207+D200+D217+D212+D221</f>
        <v>982006944.58000028</v>
      </c>
      <c r="E173" s="44">
        <f t="shared" si="68"/>
        <v>12169928768.58</v>
      </c>
      <c r="F173" s="44">
        <f t="shared" si="68"/>
        <v>2558600378.3899999</v>
      </c>
      <c r="G173" s="44">
        <f t="shared" si="68"/>
        <v>2501694539.3899999</v>
      </c>
      <c r="H173" s="45">
        <f t="shared" si="68"/>
        <v>9611328390.1900005</v>
      </c>
    </row>
    <row r="174" spans="1:8">
      <c r="A174" s="46"/>
      <c r="B174" s="47" t="s">
        <v>51</v>
      </c>
      <c r="C174" s="48">
        <f t="shared" ref="C174:H174" si="69">SUM(C175:C192)</f>
        <v>9349619098</v>
      </c>
      <c r="D174" s="48">
        <f t="shared" si="69"/>
        <v>909604267.2700001</v>
      </c>
      <c r="E174" s="48">
        <f t="shared" si="69"/>
        <v>10259223365.27</v>
      </c>
      <c r="F174" s="48">
        <f t="shared" si="69"/>
        <v>2065375009.0799999</v>
      </c>
      <c r="G174" s="48">
        <f t="shared" si="69"/>
        <v>2034766276.0799999</v>
      </c>
      <c r="H174" s="49">
        <f t="shared" si="69"/>
        <v>8193848356.1900005</v>
      </c>
    </row>
    <row r="175" spans="1:8">
      <c r="A175" s="76"/>
      <c r="B175" s="51" t="s">
        <v>52</v>
      </c>
      <c r="C175" s="52">
        <v>8118781000</v>
      </c>
      <c r="D175" s="52">
        <f t="shared" ref="D175:D192" si="70">E175-C175</f>
        <v>0</v>
      </c>
      <c r="E175" s="52">
        <v>8118781000</v>
      </c>
      <c r="F175" s="52">
        <v>1646460292.45</v>
      </c>
      <c r="G175" s="52">
        <v>1646460292.45</v>
      </c>
      <c r="H175" s="53">
        <f t="shared" ref="H175:H192" si="71">E175-F175</f>
        <v>6472320707.5500002</v>
      </c>
    </row>
    <row r="176" spans="1:8">
      <c r="A176" s="76"/>
      <c r="B176" s="51" t="s">
        <v>53</v>
      </c>
      <c r="C176" s="52">
        <v>431055209</v>
      </c>
      <c r="D176" s="52">
        <f t="shared" si="70"/>
        <v>0</v>
      </c>
      <c r="E176" s="52">
        <v>431055209</v>
      </c>
      <c r="F176" s="52">
        <v>89735641</v>
      </c>
      <c r="G176" s="52">
        <v>89735641</v>
      </c>
      <c r="H176" s="53">
        <f t="shared" si="71"/>
        <v>341319568</v>
      </c>
    </row>
    <row r="177" spans="1:8">
      <c r="A177" s="76"/>
      <c r="B177" s="51" t="s">
        <v>54</v>
      </c>
      <c r="C177" s="52">
        <v>0</v>
      </c>
      <c r="D177" s="52">
        <f t="shared" si="70"/>
        <v>0</v>
      </c>
      <c r="E177" s="52">
        <v>0</v>
      </c>
      <c r="F177" s="52">
        <v>0</v>
      </c>
      <c r="G177" s="52">
        <v>0</v>
      </c>
      <c r="H177" s="53">
        <f t="shared" si="71"/>
        <v>0</v>
      </c>
    </row>
    <row r="178" spans="1:8">
      <c r="A178" s="76"/>
      <c r="B178" s="51" t="s">
        <v>55</v>
      </c>
      <c r="C178" s="52">
        <v>199178117</v>
      </c>
      <c r="D178" s="52">
        <f t="shared" si="70"/>
        <v>11951604</v>
      </c>
      <c r="E178" s="52">
        <v>211129721</v>
      </c>
      <c r="F178" s="52">
        <v>46014231</v>
      </c>
      <c r="G178" s="52">
        <v>46014231</v>
      </c>
      <c r="H178" s="53">
        <f t="shared" si="71"/>
        <v>165115490</v>
      </c>
    </row>
    <row r="179" spans="1:8">
      <c r="A179" s="76"/>
      <c r="B179" s="51" t="s">
        <v>56</v>
      </c>
      <c r="C179" s="52">
        <v>155845993</v>
      </c>
      <c r="D179" s="52">
        <f t="shared" si="70"/>
        <v>0</v>
      </c>
      <c r="E179" s="52">
        <v>155845993</v>
      </c>
      <c r="F179" s="52">
        <v>39762165</v>
      </c>
      <c r="G179" s="52">
        <v>39762165</v>
      </c>
      <c r="H179" s="53">
        <f t="shared" si="71"/>
        <v>116083828</v>
      </c>
    </row>
    <row r="180" spans="1:8">
      <c r="A180" s="76"/>
      <c r="B180" s="51" t="s">
        <v>129</v>
      </c>
      <c r="C180" s="52">
        <v>86336634</v>
      </c>
      <c r="D180" s="52">
        <f t="shared" si="70"/>
        <v>35134</v>
      </c>
      <c r="E180" s="52">
        <v>86371768</v>
      </c>
      <c r="F180" s="52">
        <v>18819793</v>
      </c>
      <c r="G180" s="52">
        <v>18819793</v>
      </c>
      <c r="H180" s="53">
        <f t="shared" si="71"/>
        <v>67551975</v>
      </c>
    </row>
    <row r="181" spans="1:8">
      <c r="A181" s="76"/>
      <c r="B181" s="51" t="s">
        <v>58</v>
      </c>
      <c r="C181" s="52">
        <v>71419981</v>
      </c>
      <c r="D181" s="52">
        <f t="shared" si="70"/>
        <v>0</v>
      </c>
      <c r="E181" s="52">
        <v>71419981</v>
      </c>
      <c r="F181" s="52">
        <v>20600326</v>
      </c>
      <c r="G181" s="52">
        <v>20600326</v>
      </c>
      <c r="H181" s="53">
        <f t="shared" si="71"/>
        <v>50819655</v>
      </c>
    </row>
    <row r="182" spans="1:8">
      <c r="A182" s="76"/>
      <c r="B182" s="51" t="s">
        <v>59</v>
      </c>
      <c r="C182" s="52">
        <v>38684827</v>
      </c>
      <c r="D182" s="52">
        <f t="shared" si="70"/>
        <v>0</v>
      </c>
      <c r="E182" s="52">
        <v>38684827</v>
      </c>
      <c r="F182" s="52">
        <v>0</v>
      </c>
      <c r="G182" s="52">
        <v>0</v>
      </c>
      <c r="H182" s="53">
        <f t="shared" si="71"/>
        <v>38684827</v>
      </c>
    </row>
    <row r="183" spans="1:8">
      <c r="A183" s="76"/>
      <c r="B183" s="51" t="s">
        <v>60</v>
      </c>
      <c r="C183" s="52">
        <v>62790208</v>
      </c>
      <c r="D183" s="52">
        <f t="shared" si="70"/>
        <v>0</v>
      </c>
      <c r="E183" s="52">
        <v>62790208</v>
      </c>
      <c r="F183" s="52">
        <v>0</v>
      </c>
      <c r="G183" s="52">
        <v>0</v>
      </c>
      <c r="H183" s="53">
        <f t="shared" si="71"/>
        <v>62790208</v>
      </c>
    </row>
    <row r="184" spans="1:8">
      <c r="A184" s="77"/>
      <c r="B184" s="51" t="s">
        <v>61</v>
      </c>
      <c r="C184" s="52">
        <v>27978071</v>
      </c>
      <c r="D184" s="52">
        <f t="shared" si="70"/>
        <v>0</v>
      </c>
      <c r="E184" s="52">
        <v>27978071</v>
      </c>
      <c r="F184" s="52">
        <v>0</v>
      </c>
      <c r="G184" s="52">
        <v>0</v>
      </c>
      <c r="H184" s="53">
        <f t="shared" si="71"/>
        <v>27978071</v>
      </c>
    </row>
    <row r="185" spans="1:8">
      <c r="A185" s="76"/>
      <c r="B185" s="51" t="s">
        <v>62</v>
      </c>
      <c r="C185" s="52">
        <v>78776047</v>
      </c>
      <c r="D185" s="52">
        <f t="shared" si="70"/>
        <v>1417969</v>
      </c>
      <c r="E185" s="52">
        <v>80194016</v>
      </c>
      <c r="F185" s="52">
        <v>25285000.000000004</v>
      </c>
      <c r="G185" s="52">
        <v>25285000.000000004</v>
      </c>
      <c r="H185" s="53">
        <f t="shared" si="71"/>
        <v>54909016</v>
      </c>
    </row>
    <row r="186" spans="1:8">
      <c r="A186" s="76"/>
      <c r="B186" s="51" t="s">
        <v>63</v>
      </c>
      <c r="C186" s="52">
        <v>0</v>
      </c>
      <c r="D186" s="52">
        <f t="shared" si="70"/>
        <v>896199560.2700001</v>
      </c>
      <c r="E186" s="52">
        <v>896199560.2700001</v>
      </c>
      <c r="F186" s="52">
        <v>163628744.62999997</v>
      </c>
      <c r="G186" s="52">
        <v>139611827.62999997</v>
      </c>
      <c r="H186" s="53">
        <f t="shared" si="71"/>
        <v>732570815.6400001</v>
      </c>
    </row>
    <row r="187" spans="1:8">
      <c r="A187" s="78"/>
      <c r="B187" s="51" t="s">
        <v>64</v>
      </c>
      <c r="C187" s="52">
        <v>31021413</v>
      </c>
      <c r="D187" s="52">
        <f t="shared" si="70"/>
        <v>0</v>
      </c>
      <c r="E187" s="52">
        <v>31021413</v>
      </c>
      <c r="F187" s="52">
        <v>8477000</v>
      </c>
      <c r="G187" s="52">
        <v>8477000</v>
      </c>
      <c r="H187" s="53">
        <f t="shared" si="71"/>
        <v>22544413</v>
      </c>
    </row>
    <row r="188" spans="1:8">
      <c r="A188" s="76"/>
      <c r="B188" s="60" t="s">
        <v>65</v>
      </c>
      <c r="C188" s="52">
        <v>16479540</v>
      </c>
      <c r="D188" s="52">
        <f t="shared" si="70"/>
        <v>0</v>
      </c>
      <c r="E188" s="52">
        <v>16479540</v>
      </c>
      <c r="F188" s="52">
        <v>6591816</v>
      </c>
      <c r="G188" s="52">
        <v>0</v>
      </c>
      <c r="H188" s="53">
        <f t="shared" si="71"/>
        <v>9887724</v>
      </c>
    </row>
    <row r="189" spans="1:8">
      <c r="A189" s="76"/>
      <c r="B189" s="51" t="s">
        <v>66</v>
      </c>
      <c r="C189" s="52">
        <v>17070401</v>
      </c>
      <c r="D189" s="52">
        <f t="shared" si="70"/>
        <v>0</v>
      </c>
      <c r="E189" s="52">
        <v>17070401</v>
      </c>
      <c r="F189" s="52">
        <v>0</v>
      </c>
      <c r="G189" s="52">
        <v>0</v>
      </c>
      <c r="H189" s="53">
        <f t="shared" si="71"/>
        <v>17070401</v>
      </c>
    </row>
    <row r="190" spans="1:8">
      <c r="A190" s="78"/>
      <c r="B190" s="51" t="s">
        <v>67</v>
      </c>
      <c r="C190" s="52">
        <v>8963291</v>
      </c>
      <c r="D190" s="52">
        <f t="shared" si="70"/>
        <v>0</v>
      </c>
      <c r="E190" s="52">
        <v>8963291</v>
      </c>
      <c r="F190" s="52">
        <v>0</v>
      </c>
      <c r="G190" s="52">
        <v>0</v>
      </c>
      <c r="H190" s="53">
        <f t="shared" si="71"/>
        <v>8963291</v>
      </c>
    </row>
    <row r="191" spans="1:8">
      <c r="A191" s="78"/>
      <c r="B191" s="60" t="s">
        <v>68</v>
      </c>
      <c r="C191" s="52">
        <v>5238366</v>
      </c>
      <c r="D191" s="52">
        <f t="shared" si="70"/>
        <v>0</v>
      </c>
      <c r="E191" s="52">
        <v>5238366</v>
      </c>
      <c r="F191" s="52">
        <v>0</v>
      </c>
      <c r="G191" s="52">
        <v>0</v>
      </c>
      <c r="H191" s="53">
        <f t="shared" si="71"/>
        <v>5238366</v>
      </c>
    </row>
    <row r="192" spans="1:8">
      <c r="A192" s="78"/>
      <c r="B192" s="60" t="s">
        <v>69</v>
      </c>
      <c r="C192" s="52">
        <v>0</v>
      </c>
      <c r="D192" s="52">
        <f t="shared" si="70"/>
        <v>0</v>
      </c>
      <c r="E192" s="52">
        <v>0</v>
      </c>
      <c r="F192" s="52">
        <v>0</v>
      </c>
      <c r="G192" s="52">
        <v>0</v>
      </c>
      <c r="H192" s="53">
        <f t="shared" si="71"/>
        <v>0</v>
      </c>
    </row>
    <row r="193" spans="1:8">
      <c r="A193" s="46"/>
      <c r="B193" s="47" t="s">
        <v>70</v>
      </c>
      <c r="C193" s="48">
        <f t="shared" ref="C193:H193" si="72">SUM(C194:C194)</f>
        <v>1123907655</v>
      </c>
      <c r="D193" s="48">
        <f t="shared" si="72"/>
        <v>81576555.310000181</v>
      </c>
      <c r="E193" s="48">
        <f t="shared" si="72"/>
        <v>1205484210.3100002</v>
      </c>
      <c r="F193" s="48">
        <f t="shared" si="72"/>
        <v>323114051.31</v>
      </c>
      <c r="G193" s="48">
        <f t="shared" si="72"/>
        <v>323114051.31</v>
      </c>
      <c r="H193" s="49">
        <f t="shared" si="72"/>
        <v>882370159.00000024</v>
      </c>
    </row>
    <row r="194" spans="1:8">
      <c r="A194" s="76"/>
      <c r="B194" s="51" t="s">
        <v>71</v>
      </c>
      <c r="C194" s="52">
        <v>1123907655</v>
      </c>
      <c r="D194" s="52">
        <f>E194-C194</f>
        <v>81576555.310000181</v>
      </c>
      <c r="E194" s="52">
        <v>1205484210.3100002</v>
      </c>
      <c r="F194" s="52">
        <v>323114051.31</v>
      </c>
      <c r="G194" s="52">
        <v>323114051.31</v>
      </c>
      <c r="H194" s="53">
        <f t="shared" ref="H194" si="73">E194-F194</f>
        <v>882370159.00000024</v>
      </c>
    </row>
    <row r="195" spans="1:8">
      <c r="A195" s="46"/>
      <c r="B195" s="47" t="s">
        <v>72</v>
      </c>
      <c r="C195" s="48">
        <f t="shared" ref="C195:H195" si="74">SUM(C196:C198)</f>
        <v>103546686</v>
      </c>
      <c r="D195" s="48">
        <f t="shared" si="74"/>
        <v>0</v>
      </c>
      <c r="E195" s="48">
        <f t="shared" si="74"/>
        <v>103546686</v>
      </c>
      <c r="F195" s="48">
        <f t="shared" si="74"/>
        <v>0</v>
      </c>
      <c r="G195" s="48">
        <f t="shared" si="74"/>
        <v>0</v>
      </c>
      <c r="H195" s="49">
        <f t="shared" si="74"/>
        <v>103546686</v>
      </c>
    </row>
    <row r="196" spans="1:8">
      <c r="A196" s="76"/>
      <c r="B196" s="51" t="s">
        <v>73</v>
      </c>
      <c r="C196" s="52">
        <v>0</v>
      </c>
      <c r="D196" s="52">
        <f t="shared" ref="D196:D199" si="75">E196-C196</f>
        <v>0</v>
      </c>
      <c r="E196" s="52">
        <v>0</v>
      </c>
      <c r="F196" s="52">
        <v>0</v>
      </c>
      <c r="G196" s="52">
        <v>0</v>
      </c>
      <c r="H196" s="53">
        <f t="shared" ref="H196:H199" si="76">E196-F196</f>
        <v>0</v>
      </c>
    </row>
    <row r="197" spans="1:8">
      <c r="A197" s="76"/>
      <c r="B197" s="61" t="s">
        <v>74</v>
      </c>
      <c r="C197" s="52">
        <v>0</v>
      </c>
      <c r="D197" s="52">
        <f t="shared" si="75"/>
        <v>0</v>
      </c>
      <c r="E197" s="52">
        <v>0</v>
      </c>
      <c r="F197" s="52">
        <v>0</v>
      </c>
      <c r="G197" s="52">
        <v>0</v>
      </c>
      <c r="H197" s="53">
        <f t="shared" si="76"/>
        <v>0</v>
      </c>
    </row>
    <row r="198" spans="1:8">
      <c r="A198" s="76"/>
      <c r="B198" s="61" t="s">
        <v>75</v>
      </c>
      <c r="C198" s="52">
        <v>103546686</v>
      </c>
      <c r="D198" s="52">
        <f t="shared" si="75"/>
        <v>0</v>
      </c>
      <c r="E198" s="52">
        <v>103546686</v>
      </c>
      <c r="F198" s="52">
        <v>0</v>
      </c>
      <c r="G198" s="52">
        <v>0</v>
      </c>
      <c r="H198" s="53">
        <f t="shared" si="76"/>
        <v>103546686</v>
      </c>
    </row>
    <row r="199" spans="1:8">
      <c r="A199" s="76"/>
      <c r="B199" s="61" t="s">
        <v>76</v>
      </c>
      <c r="C199" s="52">
        <v>0</v>
      </c>
      <c r="D199" s="52">
        <f t="shared" si="75"/>
        <v>0</v>
      </c>
      <c r="E199" s="52">
        <v>0</v>
      </c>
      <c r="F199" s="52">
        <v>0</v>
      </c>
      <c r="G199" s="52">
        <v>0</v>
      </c>
      <c r="H199" s="53">
        <f t="shared" si="76"/>
        <v>0</v>
      </c>
    </row>
    <row r="200" spans="1:8">
      <c r="A200" s="46"/>
      <c r="B200" s="47" t="s">
        <v>77</v>
      </c>
      <c r="C200" s="48">
        <f t="shared" ref="C200:H200" si="77">SUM(C201:C203)</f>
        <v>0</v>
      </c>
      <c r="D200" s="48">
        <f t="shared" si="77"/>
        <v>0</v>
      </c>
      <c r="E200" s="48">
        <f t="shared" si="77"/>
        <v>0</v>
      </c>
      <c r="F200" s="48">
        <f t="shared" si="77"/>
        <v>0</v>
      </c>
      <c r="G200" s="48">
        <f t="shared" si="77"/>
        <v>0</v>
      </c>
      <c r="H200" s="49">
        <f t="shared" si="77"/>
        <v>0</v>
      </c>
    </row>
    <row r="201" spans="1:8">
      <c r="A201" s="76"/>
      <c r="B201" s="61" t="s">
        <v>78</v>
      </c>
      <c r="C201" s="52">
        <v>0</v>
      </c>
      <c r="D201" s="52">
        <f t="shared" ref="D201:D203" si="78">E201-C201</f>
        <v>0</v>
      </c>
      <c r="E201" s="52">
        <v>0</v>
      </c>
      <c r="F201" s="52">
        <v>0</v>
      </c>
      <c r="G201" s="52">
        <v>0</v>
      </c>
      <c r="H201" s="53">
        <f t="shared" ref="H201:H203" si="79">E201-F201</f>
        <v>0</v>
      </c>
    </row>
    <row r="202" spans="1:8">
      <c r="A202" s="76"/>
      <c r="B202" s="61" t="s">
        <v>79</v>
      </c>
      <c r="C202" s="52">
        <v>0</v>
      </c>
      <c r="D202" s="52">
        <f t="shared" si="78"/>
        <v>0</v>
      </c>
      <c r="E202" s="52">
        <v>0</v>
      </c>
      <c r="F202" s="52">
        <v>0</v>
      </c>
      <c r="G202" s="52">
        <v>0</v>
      </c>
      <c r="H202" s="53">
        <f t="shared" si="79"/>
        <v>0</v>
      </c>
    </row>
    <row r="203" spans="1:8">
      <c r="A203" s="76"/>
      <c r="B203" s="61" t="s">
        <v>80</v>
      </c>
      <c r="C203" s="52">
        <v>0</v>
      </c>
      <c r="D203" s="52">
        <f t="shared" si="78"/>
        <v>0</v>
      </c>
      <c r="E203" s="52">
        <v>0</v>
      </c>
      <c r="F203" s="52">
        <v>0</v>
      </c>
      <c r="G203" s="52">
        <v>0</v>
      </c>
      <c r="H203" s="53">
        <f t="shared" si="79"/>
        <v>0</v>
      </c>
    </row>
    <row r="204" spans="1:8">
      <c r="A204" s="46"/>
      <c r="B204" s="47" t="s">
        <v>81</v>
      </c>
      <c r="C204" s="48">
        <f>SUM(C205:C206)</f>
        <v>0</v>
      </c>
      <c r="D204" s="48">
        <f t="shared" ref="D204:H204" si="80">SUM(D205:D206)</f>
        <v>12233094</v>
      </c>
      <c r="E204" s="48">
        <f t="shared" si="80"/>
        <v>12233094</v>
      </c>
      <c r="F204" s="48">
        <f t="shared" si="80"/>
        <v>0</v>
      </c>
      <c r="G204" s="48">
        <f t="shared" si="80"/>
        <v>0</v>
      </c>
      <c r="H204" s="49">
        <f t="shared" si="80"/>
        <v>12233094</v>
      </c>
    </row>
    <row r="205" spans="1:8">
      <c r="A205" s="76"/>
      <c r="B205" s="51" t="s">
        <v>82</v>
      </c>
      <c r="C205" s="52">
        <v>0</v>
      </c>
      <c r="D205" s="52">
        <f t="shared" ref="D205:D206" si="81">E205-C205</f>
        <v>12233094</v>
      </c>
      <c r="E205" s="52">
        <v>12233094</v>
      </c>
      <c r="F205" s="52">
        <v>0</v>
      </c>
      <c r="G205" s="52">
        <v>0</v>
      </c>
      <c r="H205" s="53">
        <f t="shared" ref="H205:H206" si="82">E205-F205</f>
        <v>12233094</v>
      </c>
    </row>
    <row r="206" spans="1:8">
      <c r="A206" s="76"/>
      <c r="B206" s="51" t="s">
        <v>83</v>
      </c>
      <c r="C206" s="52">
        <v>0</v>
      </c>
      <c r="D206" s="52">
        <f t="shared" si="81"/>
        <v>0</v>
      </c>
      <c r="E206" s="52">
        <v>0</v>
      </c>
      <c r="F206" s="52">
        <v>0</v>
      </c>
      <c r="G206" s="52">
        <v>0</v>
      </c>
      <c r="H206" s="53">
        <f t="shared" si="82"/>
        <v>0</v>
      </c>
    </row>
    <row r="207" spans="1:8">
      <c r="A207" s="46"/>
      <c r="B207" s="47" t="s">
        <v>84</v>
      </c>
      <c r="C207" s="48">
        <f t="shared" ref="C207:H207" si="83">SUM(C208:C211)</f>
        <v>315565273</v>
      </c>
      <c r="D207" s="48">
        <f t="shared" si="83"/>
        <v>0</v>
      </c>
      <c r="E207" s="48">
        <f t="shared" si="83"/>
        <v>315565273</v>
      </c>
      <c r="F207" s="48">
        <f t="shared" si="83"/>
        <v>78891318</v>
      </c>
      <c r="G207" s="48">
        <f t="shared" si="83"/>
        <v>52594212</v>
      </c>
      <c r="H207" s="49">
        <f t="shared" si="83"/>
        <v>236673955</v>
      </c>
    </row>
    <row r="208" spans="1:8">
      <c r="A208" s="76"/>
      <c r="B208" s="51" t="s">
        <v>85</v>
      </c>
      <c r="C208" s="52">
        <v>315565273</v>
      </c>
      <c r="D208" s="52">
        <f t="shared" ref="D208:D211" si="84">E208-C208</f>
        <v>0</v>
      </c>
      <c r="E208" s="52">
        <v>315565273</v>
      </c>
      <c r="F208" s="52">
        <v>78891318</v>
      </c>
      <c r="G208" s="52">
        <v>52594212</v>
      </c>
      <c r="H208" s="53">
        <f t="shared" ref="H208:H211" si="85">E208-F208</f>
        <v>236673955</v>
      </c>
    </row>
    <row r="209" spans="1:8" ht="25.5">
      <c r="A209" s="76"/>
      <c r="B209" s="51" t="s">
        <v>86</v>
      </c>
      <c r="C209" s="52">
        <v>0</v>
      </c>
      <c r="D209" s="52">
        <f t="shared" si="84"/>
        <v>0</v>
      </c>
      <c r="E209" s="52">
        <v>0</v>
      </c>
      <c r="F209" s="52">
        <v>0</v>
      </c>
      <c r="G209" s="52">
        <v>0</v>
      </c>
      <c r="H209" s="53">
        <f t="shared" si="85"/>
        <v>0</v>
      </c>
    </row>
    <row r="210" spans="1:8">
      <c r="A210" s="76"/>
      <c r="B210" s="51" t="s">
        <v>87</v>
      </c>
      <c r="C210" s="52">
        <v>0</v>
      </c>
      <c r="D210" s="52">
        <f t="shared" si="84"/>
        <v>0</v>
      </c>
      <c r="E210" s="52">
        <v>0</v>
      </c>
      <c r="F210" s="52">
        <v>0</v>
      </c>
      <c r="G210" s="52">
        <v>0</v>
      </c>
      <c r="H210" s="53">
        <f t="shared" si="85"/>
        <v>0</v>
      </c>
    </row>
    <row r="211" spans="1:8">
      <c r="A211" s="76"/>
      <c r="B211" s="51" t="s">
        <v>88</v>
      </c>
      <c r="C211" s="52">
        <v>0</v>
      </c>
      <c r="D211" s="52">
        <f t="shared" si="84"/>
        <v>0</v>
      </c>
      <c r="E211" s="52">
        <v>0</v>
      </c>
      <c r="F211" s="52">
        <v>0</v>
      </c>
      <c r="G211" s="52">
        <v>0</v>
      </c>
      <c r="H211" s="53">
        <f t="shared" si="85"/>
        <v>0</v>
      </c>
    </row>
    <row r="212" spans="1:8">
      <c r="A212" s="46"/>
      <c r="B212" s="47" t="s">
        <v>89</v>
      </c>
      <c r="C212" s="48">
        <f>SUM(C213:C216)</f>
        <v>0</v>
      </c>
      <c r="D212" s="48">
        <f t="shared" ref="D212:H212" si="86">SUM(D213:D216)</f>
        <v>0</v>
      </c>
      <c r="E212" s="48">
        <f t="shared" si="86"/>
        <v>0</v>
      </c>
      <c r="F212" s="48">
        <f t="shared" si="86"/>
        <v>0</v>
      </c>
      <c r="G212" s="48">
        <f t="shared" si="86"/>
        <v>0</v>
      </c>
      <c r="H212" s="49">
        <f t="shared" si="86"/>
        <v>0</v>
      </c>
    </row>
    <row r="213" spans="1:8">
      <c r="A213" s="76"/>
      <c r="B213" s="51" t="s">
        <v>90</v>
      </c>
      <c r="C213" s="52">
        <v>0</v>
      </c>
      <c r="D213" s="52">
        <f t="shared" ref="D213:D216" si="87">E213-C213</f>
        <v>0</v>
      </c>
      <c r="E213" s="52">
        <v>0</v>
      </c>
      <c r="F213" s="52">
        <v>0</v>
      </c>
      <c r="G213" s="52">
        <v>0</v>
      </c>
      <c r="H213" s="53">
        <f t="shared" ref="H213:H216" si="88">E213-F213</f>
        <v>0</v>
      </c>
    </row>
    <row r="214" spans="1:8">
      <c r="A214" s="76"/>
      <c r="B214" s="51" t="s">
        <v>91</v>
      </c>
      <c r="C214" s="52">
        <v>0</v>
      </c>
      <c r="D214" s="52">
        <f t="shared" si="87"/>
        <v>0</v>
      </c>
      <c r="E214" s="52">
        <v>0</v>
      </c>
      <c r="F214" s="52">
        <v>0</v>
      </c>
      <c r="G214" s="52">
        <v>0</v>
      </c>
      <c r="H214" s="53">
        <f t="shared" si="88"/>
        <v>0</v>
      </c>
    </row>
    <row r="215" spans="1:8">
      <c r="A215" s="76"/>
      <c r="B215" s="51" t="s">
        <v>92</v>
      </c>
      <c r="C215" s="52">
        <v>0</v>
      </c>
      <c r="D215" s="52">
        <f t="shared" si="87"/>
        <v>0</v>
      </c>
      <c r="E215" s="52">
        <v>0</v>
      </c>
      <c r="F215" s="52">
        <v>0</v>
      </c>
      <c r="G215" s="52">
        <v>0</v>
      </c>
      <c r="H215" s="53">
        <f t="shared" si="88"/>
        <v>0</v>
      </c>
    </row>
    <row r="216" spans="1:8">
      <c r="A216" s="76"/>
      <c r="B216" s="51" t="s">
        <v>93</v>
      </c>
      <c r="C216" s="52">
        <v>0</v>
      </c>
      <c r="D216" s="52">
        <f t="shared" si="87"/>
        <v>0</v>
      </c>
      <c r="E216" s="52">
        <v>0</v>
      </c>
      <c r="F216" s="52">
        <v>0</v>
      </c>
      <c r="G216" s="52">
        <v>0</v>
      </c>
      <c r="H216" s="53">
        <f t="shared" si="88"/>
        <v>0</v>
      </c>
    </row>
    <row r="217" spans="1:8">
      <c r="A217" s="46"/>
      <c r="B217" s="47" t="s">
        <v>94</v>
      </c>
      <c r="C217" s="48">
        <f>SUM(C218:C220)</f>
        <v>295283112</v>
      </c>
      <c r="D217" s="48">
        <f t="shared" ref="D217:H217" si="89">SUM(D218:D220)</f>
        <v>-21406972</v>
      </c>
      <c r="E217" s="48">
        <f t="shared" si="89"/>
        <v>273876140</v>
      </c>
      <c r="F217" s="48">
        <f t="shared" si="89"/>
        <v>91220000</v>
      </c>
      <c r="G217" s="48">
        <f t="shared" si="89"/>
        <v>91220000</v>
      </c>
      <c r="H217" s="49">
        <f t="shared" si="89"/>
        <v>182656140</v>
      </c>
    </row>
    <row r="218" spans="1:8">
      <c r="A218" s="76"/>
      <c r="B218" s="51" t="s">
        <v>95</v>
      </c>
      <c r="C218" s="52">
        <v>0</v>
      </c>
      <c r="D218" s="52">
        <f t="shared" ref="D218:D220" si="90">E218-C218</f>
        <v>0</v>
      </c>
      <c r="E218" s="52">
        <v>0</v>
      </c>
      <c r="F218" s="52">
        <v>0</v>
      </c>
      <c r="G218" s="52">
        <v>0</v>
      </c>
      <c r="H218" s="53">
        <f t="shared" ref="H218:H220" si="91">E218-F218</f>
        <v>0</v>
      </c>
    </row>
    <row r="219" spans="1:8">
      <c r="A219" s="76"/>
      <c r="B219" s="51" t="s">
        <v>96</v>
      </c>
      <c r="C219" s="52">
        <v>295283112</v>
      </c>
      <c r="D219" s="52">
        <f t="shared" si="90"/>
        <v>-21406972</v>
      </c>
      <c r="E219" s="52">
        <v>273876140</v>
      </c>
      <c r="F219" s="52">
        <v>91220000</v>
      </c>
      <c r="G219" s="52">
        <v>91220000</v>
      </c>
      <c r="H219" s="53">
        <f t="shared" si="91"/>
        <v>182656140</v>
      </c>
    </row>
    <row r="220" spans="1:8">
      <c r="A220" s="84"/>
      <c r="B220" s="51" t="s">
        <v>97</v>
      </c>
      <c r="C220" s="52">
        <v>0</v>
      </c>
      <c r="D220" s="52">
        <f t="shared" si="90"/>
        <v>0</v>
      </c>
      <c r="E220" s="52">
        <v>0</v>
      </c>
      <c r="F220" s="52">
        <v>0</v>
      </c>
      <c r="G220" s="52">
        <v>0</v>
      </c>
      <c r="H220" s="53">
        <f t="shared" si="91"/>
        <v>0</v>
      </c>
    </row>
    <row r="221" spans="1:8">
      <c r="A221" s="46"/>
      <c r="B221" s="47" t="s">
        <v>98</v>
      </c>
      <c r="C221" s="48">
        <f>C222</f>
        <v>0</v>
      </c>
      <c r="D221" s="48">
        <f t="shared" ref="D221:H221" si="92">D222</f>
        <v>0</v>
      </c>
      <c r="E221" s="48">
        <f t="shared" si="92"/>
        <v>0</v>
      </c>
      <c r="F221" s="48">
        <f t="shared" si="92"/>
        <v>0</v>
      </c>
      <c r="G221" s="48">
        <f t="shared" si="92"/>
        <v>0</v>
      </c>
      <c r="H221" s="49">
        <f t="shared" si="92"/>
        <v>0</v>
      </c>
    </row>
    <row r="222" spans="1:8">
      <c r="A222" s="82"/>
      <c r="B222" s="51" t="s">
        <v>99</v>
      </c>
      <c r="C222" s="52">
        <v>0</v>
      </c>
      <c r="D222" s="52">
        <f>E222-C222</f>
        <v>0</v>
      </c>
      <c r="E222" s="52">
        <v>0</v>
      </c>
      <c r="F222" s="52">
        <v>0</v>
      </c>
      <c r="G222" s="52">
        <v>0</v>
      </c>
      <c r="H222" s="53">
        <f t="shared" ref="H222" si="93">E222-F222</f>
        <v>0</v>
      </c>
    </row>
    <row r="223" spans="1:8">
      <c r="A223" s="46"/>
      <c r="B223" s="43" t="s">
        <v>100</v>
      </c>
      <c r="C223" s="44">
        <v>0</v>
      </c>
      <c r="D223" s="44">
        <v>0</v>
      </c>
      <c r="E223" s="44">
        <v>0</v>
      </c>
      <c r="F223" s="44">
        <v>0</v>
      </c>
      <c r="G223" s="44">
        <v>0</v>
      </c>
      <c r="H223" s="45">
        <v>0</v>
      </c>
    </row>
    <row r="224" spans="1:8" ht="25.5">
      <c r="A224" s="46"/>
      <c r="B224" s="40" t="s">
        <v>101</v>
      </c>
      <c r="C224" s="41">
        <f>C225+C230</f>
        <v>0</v>
      </c>
      <c r="D224" s="41">
        <f t="shared" ref="D224:H224" si="94">D225+D230</f>
        <v>0</v>
      </c>
      <c r="E224" s="41">
        <f t="shared" si="94"/>
        <v>0</v>
      </c>
      <c r="F224" s="41">
        <f t="shared" si="94"/>
        <v>0</v>
      </c>
      <c r="G224" s="41">
        <f t="shared" si="94"/>
        <v>0</v>
      </c>
      <c r="H224" s="42">
        <f t="shared" si="94"/>
        <v>0</v>
      </c>
    </row>
    <row r="225" spans="1:8" ht="25.5">
      <c r="A225" s="46"/>
      <c r="B225" s="43" t="s">
        <v>102</v>
      </c>
      <c r="C225" s="44">
        <f>C226</f>
        <v>0</v>
      </c>
      <c r="D225" s="44">
        <f t="shared" ref="D225:H225" si="95">D226</f>
        <v>0</v>
      </c>
      <c r="E225" s="44">
        <f t="shared" si="95"/>
        <v>0</v>
      </c>
      <c r="F225" s="44">
        <f t="shared" si="95"/>
        <v>0</v>
      </c>
      <c r="G225" s="44">
        <f t="shared" si="95"/>
        <v>0</v>
      </c>
      <c r="H225" s="45">
        <f t="shared" si="95"/>
        <v>0</v>
      </c>
    </row>
    <row r="226" spans="1:8">
      <c r="A226" s="46"/>
      <c r="B226" s="47" t="s">
        <v>103</v>
      </c>
      <c r="C226" s="48">
        <v>0</v>
      </c>
      <c r="D226" s="48">
        <f>F226-C226</f>
        <v>0</v>
      </c>
      <c r="E226" s="48">
        <v>0</v>
      </c>
      <c r="F226" s="48">
        <v>0</v>
      </c>
      <c r="G226" s="48">
        <v>0</v>
      </c>
      <c r="H226" s="49">
        <f t="shared" ref="H226:H229" si="96">E226-F226</f>
        <v>0</v>
      </c>
    </row>
    <row r="227" spans="1:8" hidden="1">
      <c r="A227" s="76"/>
      <c r="B227" s="51"/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3">
        <f t="shared" si="96"/>
        <v>0</v>
      </c>
    </row>
    <row r="228" spans="1:8" hidden="1">
      <c r="A228" s="82"/>
      <c r="B228" s="51"/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3">
        <f t="shared" si="96"/>
        <v>0</v>
      </c>
    </row>
    <row r="229" spans="1:8" hidden="1">
      <c r="A229" s="76"/>
      <c r="B229" s="51"/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3">
        <f t="shared" si="96"/>
        <v>0</v>
      </c>
    </row>
    <row r="230" spans="1:8" s="36" customFormat="1" ht="26.25">
      <c r="A230" s="46"/>
      <c r="B230" s="43" t="s">
        <v>104</v>
      </c>
      <c r="C230" s="44">
        <v>0</v>
      </c>
      <c r="D230" s="44">
        <v>0</v>
      </c>
      <c r="E230" s="44">
        <v>0</v>
      </c>
      <c r="F230" s="44">
        <v>0</v>
      </c>
      <c r="G230" s="44">
        <v>0</v>
      </c>
      <c r="H230" s="45">
        <v>0</v>
      </c>
    </row>
    <row r="231" spans="1:8">
      <c r="A231" s="46"/>
      <c r="B231" s="37" t="s">
        <v>105</v>
      </c>
      <c r="C231" s="38">
        <f>C232+C233+C237</f>
        <v>0</v>
      </c>
      <c r="D231" s="38">
        <f t="shared" ref="D231:H231" si="97">D233</f>
        <v>0</v>
      </c>
      <c r="E231" s="38">
        <f t="shared" si="97"/>
        <v>0</v>
      </c>
      <c r="F231" s="38">
        <f t="shared" si="97"/>
        <v>0</v>
      </c>
      <c r="G231" s="38">
        <f t="shared" si="97"/>
        <v>0</v>
      </c>
      <c r="H231" s="39">
        <f t="shared" si="97"/>
        <v>0</v>
      </c>
    </row>
    <row r="232" spans="1:8" ht="25.5">
      <c r="A232" s="46"/>
      <c r="B232" s="40" t="s">
        <v>106</v>
      </c>
      <c r="C232" s="41">
        <v>0</v>
      </c>
      <c r="D232" s="41">
        <v>0</v>
      </c>
      <c r="E232" s="41">
        <v>0</v>
      </c>
      <c r="F232" s="41">
        <v>0</v>
      </c>
      <c r="G232" s="41">
        <v>0</v>
      </c>
      <c r="H232" s="42">
        <v>0</v>
      </c>
    </row>
    <row r="233" spans="1:8" s="36" customFormat="1" ht="26.25">
      <c r="A233" s="46"/>
      <c r="B233" s="40" t="s">
        <v>107</v>
      </c>
      <c r="C233" s="41">
        <f>C234</f>
        <v>0</v>
      </c>
      <c r="D233" s="41">
        <f t="shared" ref="D233:H234" si="98">D234</f>
        <v>0</v>
      </c>
      <c r="E233" s="41">
        <f t="shared" si="98"/>
        <v>0</v>
      </c>
      <c r="F233" s="41">
        <f t="shared" si="98"/>
        <v>0</v>
      </c>
      <c r="G233" s="41">
        <f t="shared" si="98"/>
        <v>0</v>
      </c>
      <c r="H233" s="42">
        <f t="shared" si="98"/>
        <v>0</v>
      </c>
    </row>
    <row r="234" spans="1:8" ht="25.5">
      <c r="A234" s="46"/>
      <c r="B234" s="43" t="s">
        <v>108</v>
      </c>
      <c r="C234" s="44">
        <f>C235</f>
        <v>0</v>
      </c>
      <c r="D234" s="44">
        <f t="shared" si="98"/>
        <v>0</v>
      </c>
      <c r="E234" s="44">
        <f t="shared" si="98"/>
        <v>0</v>
      </c>
      <c r="F234" s="44">
        <f t="shared" si="98"/>
        <v>0</v>
      </c>
      <c r="G234" s="44">
        <f t="shared" si="98"/>
        <v>0</v>
      </c>
      <c r="H234" s="45">
        <f t="shared" si="98"/>
        <v>0</v>
      </c>
    </row>
    <row r="235" spans="1:8">
      <c r="A235" s="46"/>
      <c r="B235" s="47" t="s">
        <v>109</v>
      </c>
      <c r="C235" s="48">
        <f t="shared" ref="C235:F235" si="99">C236</f>
        <v>0</v>
      </c>
      <c r="D235" s="48">
        <f t="shared" si="99"/>
        <v>0</v>
      </c>
      <c r="E235" s="48">
        <f>E236</f>
        <v>0</v>
      </c>
      <c r="F235" s="48">
        <f t="shared" si="99"/>
        <v>0</v>
      </c>
      <c r="G235" s="48">
        <f>G236</f>
        <v>0</v>
      </c>
      <c r="H235" s="49">
        <f>H236</f>
        <v>0</v>
      </c>
    </row>
    <row r="236" spans="1:8">
      <c r="A236" s="78"/>
      <c r="B236" s="51" t="s">
        <v>110</v>
      </c>
      <c r="C236" s="52">
        <v>0</v>
      </c>
      <c r="D236" s="52">
        <f>E236-C236</f>
        <v>0</v>
      </c>
      <c r="E236" s="52">
        <v>0</v>
      </c>
      <c r="F236" s="52">
        <v>0</v>
      </c>
      <c r="G236" s="52">
        <v>0</v>
      </c>
      <c r="H236" s="53">
        <f t="shared" ref="H236" si="100">E236-F236</f>
        <v>0</v>
      </c>
    </row>
    <row r="237" spans="1:8" s="36" customFormat="1" ht="26.25">
      <c r="A237" s="46"/>
      <c r="B237" s="40" t="s">
        <v>111</v>
      </c>
      <c r="C237" s="41">
        <v>0</v>
      </c>
      <c r="D237" s="41">
        <v>0</v>
      </c>
      <c r="E237" s="41">
        <v>0</v>
      </c>
      <c r="F237" s="41">
        <v>0</v>
      </c>
      <c r="G237" s="41">
        <v>0</v>
      </c>
      <c r="H237" s="42">
        <v>0</v>
      </c>
    </row>
    <row r="238" spans="1:8">
      <c r="A238" s="46"/>
      <c r="B238" s="32" t="s">
        <v>112</v>
      </c>
      <c r="C238" s="33">
        <f>C239</f>
        <v>3287782881</v>
      </c>
      <c r="D238" s="34">
        <f t="shared" ref="D238:H239" si="101">D239</f>
        <v>-128530641.90000004</v>
      </c>
      <c r="E238" s="34">
        <f t="shared" si="101"/>
        <v>3159252239.0999999</v>
      </c>
      <c r="F238" s="34">
        <f t="shared" si="101"/>
        <v>853733362.10000002</v>
      </c>
      <c r="G238" s="34">
        <f t="shared" si="101"/>
        <v>853733362.10000002</v>
      </c>
      <c r="H238" s="35">
        <f t="shared" si="101"/>
        <v>2305518877</v>
      </c>
    </row>
    <row r="239" spans="1:8">
      <c r="A239" s="46"/>
      <c r="B239" s="37" t="s">
        <v>14</v>
      </c>
      <c r="C239" s="38">
        <f>C240</f>
        <v>3287782881</v>
      </c>
      <c r="D239" s="38">
        <f t="shared" si="101"/>
        <v>-128530641.90000004</v>
      </c>
      <c r="E239" s="38">
        <f t="shared" si="101"/>
        <v>3159252239.0999999</v>
      </c>
      <c r="F239" s="38">
        <f t="shared" si="101"/>
        <v>853733362.10000002</v>
      </c>
      <c r="G239" s="38">
        <f t="shared" si="101"/>
        <v>853733362.10000002</v>
      </c>
      <c r="H239" s="39">
        <f t="shared" si="101"/>
        <v>2305518877</v>
      </c>
    </row>
    <row r="240" spans="1:8">
      <c r="A240" s="46"/>
      <c r="B240" s="40" t="s">
        <v>15</v>
      </c>
      <c r="C240" s="41">
        <f>C241+C254</f>
        <v>3287782881</v>
      </c>
      <c r="D240" s="41">
        <f t="shared" ref="D240:H240" si="102">D241+D254</f>
        <v>-128530641.90000004</v>
      </c>
      <c r="E240" s="41">
        <f t="shared" si="102"/>
        <v>3159252239.0999999</v>
      </c>
      <c r="F240" s="41">
        <f t="shared" si="102"/>
        <v>853733362.10000002</v>
      </c>
      <c r="G240" s="41">
        <f t="shared" si="102"/>
        <v>853733362.10000002</v>
      </c>
      <c r="H240" s="42">
        <f t="shared" si="102"/>
        <v>2305518877</v>
      </c>
    </row>
    <row r="241" spans="1:8">
      <c r="A241" s="46"/>
      <c r="B241" s="43" t="s">
        <v>16</v>
      </c>
      <c r="C241" s="44">
        <f>C242</f>
        <v>3287782881</v>
      </c>
      <c r="D241" s="44">
        <f t="shared" ref="D241:H241" si="103">D242</f>
        <v>-128530641.90000004</v>
      </c>
      <c r="E241" s="44">
        <f t="shared" si="103"/>
        <v>3159252239.0999999</v>
      </c>
      <c r="F241" s="44">
        <f t="shared" si="103"/>
        <v>853733362.10000002</v>
      </c>
      <c r="G241" s="44">
        <f t="shared" si="103"/>
        <v>853733362.10000002</v>
      </c>
      <c r="H241" s="45">
        <f t="shared" si="103"/>
        <v>2305518877</v>
      </c>
    </row>
    <row r="242" spans="1:8">
      <c r="A242" s="46"/>
      <c r="B242" s="47" t="s">
        <v>113</v>
      </c>
      <c r="C242" s="48">
        <f>SUM(C243:C253)</f>
        <v>3287782881</v>
      </c>
      <c r="D242" s="48">
        <f t="shared" ref="D242:H242" si="104">SUM(D243:D253)</f>
        <v>-128530641.90000004</v>
      </c>
      <c r="E242" s="48">
        <f t="shared" si="104"/>
        <v>3159252239.0999999</v>
      </c>
      <c r="F242" s="48">
        <f t="shared" si="104"/>
        <v>853733362.10000002</v>
      </c>
      <c r="G242" s="48">
        <f t="shared" si="104"/>
        <v>853733362.10000002</v>
      </c>
      <c r="H242" s="49">
        <f t="shared" si="104"/>
        <v>2305518877</v>
      </c>
    </row>
    <row r="243" spans="1:8">
      <c r="A243" s="76"/>
      <c r="B243" s="51" t="s">
        <v>114</v>
      </c>
      <c r="C243" s="52">
        <v>136027781</v>
      </c>
      <c r="D243" s="52">
        <f>E243-C243</f>
        <v>-5017111.25</v>
      </c>
      <c r="E243" s="52">
        <v>131010669.75</v>
      </c>
      <c r="F243" s="52">
        <v>35093463.75</v>
      </c>
      <c r="G243" s="52">
        <v>35093463.75</v>
      </c>
      <c r="H243" s="53">
        <f t="shared" ref="H243:H253" si="105">E243-F243</f>
        <v>95917206</v>
      </c>
    </row>
    <row r="244" spans="1:8">
      <c r="A244" s="76"/>
      <c r="B244" s="51" t="s">
        <v>115</v>
      </c>
      <c r="C244" s="52">
        <v>374322699</v>
      </c>
      <c r="D244" s="52">
        <f t="shared" ref="D244:D253" si="106">E244-C244</f>
        <v>-23260251</v>
      </c>
      <c r="E244" s="52">
        <v>351062448</v>
      </c>
      <c r="F244" s="52">
        <v>100872489</v>
      </c>
      <c r="G244" s="52">
        <v>100872489</v>
      </c>
      <c r="H244" s="53">
        <f t="shared" si="105"/>
        <v>250189959</v>
      </c>
    </row>
    <row r="245" spans="1:8">
      <c r="A245" s="76"/>
      <c r="B245" s="51" t="s">
        <v>116</v>
      </c>
      <c r="C245" s="52">
        <v>47979287</v>
      </c>
      <c r="D245" s="52">
        <f t="shared" si="106"/>
        <v>-3458988</v>
      </c>
      <c r="E245" s="52">
        <v>44520299</v>
      </c>
      <c r="F245" s="52">
        <v>12155139</v>
      </c>
      <c r="G245" s="52">
        <v>12155139</v>
      </c>
      <c r="H245" s="53">
        <f t="shared" si="105"/>
        <v>32365160</v>
      </c>
    </row>
    <row r="246" spans="1:8">
      <c r="A246" s="76"/>
      <c r="B246" s="51" t="s">
        <v>117</v>
      </c>
      <c r="C246" s="52">
        <v>486581458</v>
      </c>
      <c r="D246" s="52">
        <f t="shared" si="106"/>
        <v>-17616755.660000026</v>
      </c>
      <c r="E246" s="52">
        <v>468964702.33999997</v>
      </c>
      <c r="F246" s="52">
        <v>128391473.34</v>
      </c>
      <c r="G246" s="52">
        <v>128391473.34</v>
      </c>
      <c r="H246" s="53">
        <f t="shared" si="105"/>
        <v>340573229</v>
      </c>
    </row>
    <row r="247" spans="1:8">
      <c r="A247" s="76"/>
      <c r="B247" s="51" t="s">
        <v>118</v>
      </c>
      <c r="C247" s="52">
        <v>1229578038</v>
      </c>
      <c r="D247" s="52">
        <f t="shared" si="106"/>
        <v>-35014236.25</v>
      </c>
      <c r="E247" s="52">
        <v>1194563801.75</v>
      </c>
      <c r="F247" s="52">
        <v>310254099.75</v>
      </c>
      <c r="G247" s="52">
        <v>310254099.75</v>
      </c>
      <c r="H247" s="53">
        <f t="shared" si="105"/>
        <v>884309702</v>
      </c>
    </row>
    <row r="248" spans="1:8">
      <c r="A248" s="76"/>
      <c r="B248" s="51" t="s">
        <v>119</v>
      </c>
      <c r="C248" s="52">
        <v>174646301</v>
      </c>
      <c r="D248" s="52">
        <f t="shared" si="106"/>
        <v>-11254798</v>
      </c>
      <c r="E248" s="52">
        <v>163391503</v>
      </c>
      <c r="F248" s="52">
        <v>46944135</v>
      </c>
      <c r="G248" s="52">
        <v>46944135</v>
      </c>
      <c r="H248" s="53">
        <f t="shared" si="105"/>
        <v>116447368</v>
      </c>
    </row>
    <row r="249" spans="1:8">
      <c r="A249" s="76"/>
      <c r="B249" s="51" t="s">
        <v>120</v>
      </c>
      <c r="C249" s="52">
        <v>107762013</v>
      </c>
      <c r="D249" s="52">
        <f t="shared" si="106"/>
        <v>-7943939</v>
      </c>
      <c r="E249" s="52">
        <v>99818074</v>
      </c>
      <c r="F249" s="52">
        <v>28401168</v>
      </c>
      <c r="G249" s="52">
        <v>28401168</v>
      </c>
      <c r="H249" s="53">
        <f t="shared" si="105"/>
        <v>71416906</v>
      </c>
    </row>
    <row r="250" spans="1:8">
      <c r="A250" s="76"/>
      <c r="B250" s="51" t="s">
        <v>121</v>
      </c>
      <c r="C250" s="52">
        <v>440479750</v>
      </c>
      <c r="D250" s="52">
        <f t="shared" si="106"/>
        <v>-10074662</v>
      </c>
      <c r="E250" s="52">
        <v>430405088</v>
      </c>
      <c r="F250" s="52">
        <v>111451178</v>
      </c>
      <c r="G250" s="52">
        <v>111451178</v>
      </c>
      <c r="H250" s="53">
        <f t="shared" si="105"/>
        <v>318953910</v>
      </c>
    </row>
    <row r="251" spans="1:8">
      <c r="A251" s="76"/>
      <c r="B251" s="51" t="s">
        <v>122</v>
      </c>
      <c r="C251" s="52">
        <v>105929120</v>
      </c>
      <c r="D251" s="52">
        <f t="shared" si="106"/>
        <v>-2190299.150000006</v>
      </c>
      <c r="E251" s="52">
        <v>103738820.84999999</v>
      </c>
      <c r="F251" s="52">
        <v>31647248.850000001</v>
      </c>
      <c r="G251" s="52">
        <v>31647248.850000001</v>
      </c>
      <c r="H251" s="53">
        <f t="shared" si="105"/>
        <v>72091572</v>
      </c>
    </row>
    <row r="252" spans="1:8">
      <c r="A252" s="76"/>
      <c r="B252" s="51" t="s">
        <v>123</v>
      </c>
      <c r="C252" s="52">
        <v>142044827</v>
      </c>
      <c r="D252" s="52">
        <f t="shared" si="106"/>
        <v>-10893397.590000004</v>
      </c>
      <c r="E252" s="52">
        <v>131151429.41</v>
      </c>
      <c r="F252" s="52">
        <v>37760476.409999996</v>
      </c>
      <c r="G252" s="52">
        <v>37760476.409999996</v>
      </c>
      <c r="H252" s="53">
        <f t="shared" si="105"/>
        <v>93390953</v>
      </c>
    </row>
    <row r="253" spans="1:8">
      <c r="A253" s="76"/>
      <c r="B253" s="51" t="s">
        <v>124</v>
      </c>
      <c r="C253" s="52">
        <v>42431607</v>
      </c>
      <c r="D253" s="52">
        <f t="shared" si="106"/>
        <v>-1806204</v>
      </c>
      <c r="E253" s="52">
        <v>40625403</v>
      </c>
      <c r="F253" s="52">
        <v>10762491</v>
      </c>
      <c r="G253" s="52">
        <v>10762491</v>
      </c>
      <c r="H253" s="53">
        <f t="shared" si="105"/>
        <v>29862912</v>
      </c>
    </row>
    <row r="254" spans="1:8" ht="25.5">
      <c r="A254" s="46"/>
      <c r="B254" s="43" t="s">
        <v>50</v>
      </c>
      <c r="C254" s="44">
        <f>SUM(C255)</f>
        <v>0</v>
      </c>
      <c r="D254" s="44">
        <f t="shared" ref="D254:H254" si="107">SUM(D255)</f>
        <v>0</v>
      </c>
      <c r="E254" s="44">
        <f t="shared" si="107"/>
        <v>0</v>
      </c>
      <c r="F254" s="44">
        <f t="shared" si="107"/>
        <v>0</v>
      </c>
      <c r="G254" s="44">
        <f t="shared" si="107"/>
        <v>0</v>
      </c>
      <c r="H254" s="45">
        <f t="shared" si="107"/>
        <v>0</v>
      </c>
    </row>
    <row r="255" spans="1:8" ht="21" customHeight="1">
      <c r="A255" s="76"/>
      <c r="B255" s="43" t="s">
        <v>125</v>
      </c>
      <c r="C255" s="44">
        <v>0</v>
      </c>
      <c r="D255" s="44">
        <v>0</v>
      </c>
      <c r="E255" s="44">
        <v>0</v>
      </c>
      <c r="F255" s="44">
        <v>0</v>
      </c>
      <c r="G255" s="44">
        <v>0</v>
      </c>
      <c r="H255" s="45">
        <v>0</v>
      </c>
    </row>
    <row r="256" spans="1:8">
      <c r="A256" s="46"/>
      <c r="B256" s="66" t="s">
        <v>130</v>
      </c>
      <c r="C256" s="67">
        <f t="shared" ref="C256:H256" si="108">C13+C135</f>
        <v>53981792386</v>
      </c>
      <c r="D256" s="67">
        <f t="shared" si="108"/>
        <v>585314464.52999759</v>
      </c>
      <c r="E256" s="67">
        <f t="shared" si="108"/>
        <v>54567106850.529999</v>
      </c>
      <c r="F256" s="67">
        <f t="shared" si="108"/>
        <v>10256974501.15</v>
      </c>
      <c r="G256" s="67">
        <f t="shared" si="108"/>
        <v>9809704475.9300003</v>
      </c>
      <c r="H256" s="68">
        <f t="shared" si="108"/>
        <v>44310132349.380005</v>
      </c>
    </row>
    <row r="257" spans="1:8">
      <c r="A257" s="76"/>
      <c r="B257" s="69"/>
      <c r="C257" s="69"/>
      <c r="D257" s="69"/>
      <c r="E257" s="69"/>
      <c r="F257" s="69"/>
      <c r="G257" s="69"/>
      <c r="H257" s="69"/>
    </row>
    <row r="258" spans="1:8">
      <c r="A258" s="76"/>
      <c r="B258" s="70"/>
      <c r="C258" s="71"/>
      <c r="D258" s="71"/>
      <c r="E258" s="71"/>
      <c r="F258" s="71"/>
      <c r="G258" s="71"/>
      <c r="H258" s="71"/>
    </row>
    <row r="259" spans="1:8" ht="25.5">
      <c r="A259" s="76"/>
      <c r="B259" s="72"/>
      <c r="C259" s="71"/>
      <c r="D259" s="71"/>
      <c r="E259" s="71"/>
      <c r="F259" s="71"/>
      <c r="G259" s="71"/>
      <c r="H259" s="71"/>
    </row>
    <row r="260" spans="1:8">
      <c r="A260" s="76"/>
      <c r="B260" s="70"/>
      <c r="C260" s="73"/>
      <c r="D260" s="73"/>
      <c r="E260" s="73"/>
      <c r="F260" s="73"/>
      <c r="G260" s="73"/>
      <c r="H260" s="73"/>
    </row>
    <row r="261" spans="1:8">
      <c r="A261" s="76"/>
      <c r="B261" s="70"/>
      <c r="C261" s="71"/>
      <c r="D261" s="71"/>
      <c r="E261" s="71"/>
      <c r="F261" s="71"/>
      <c r="G261" s="71"/>
      <c r="H261" s="71"/>
    </row>
    <row r="262" spans="1:8">
      <c r="A262" s="76"/>
      <c r="B262" s="70"/>
      <c r="C262" s="71"/>
      <c r="D262" s="71"/>
      <c r="E262" s="71"/>
      <c r="F262" s="71"/>
      <c r="G262" s="71"/>
      <c r="H262" s="71"/>
    </row>
    <row r="263" spans="1:8">
      <c r="A263" s="76"/>
      <c r="B263" s="70"/>
      <c r="G263" s="71"/>
      <c r="H263" s="71"/>
    </row>
    <row r="264" spans="1:8">
      <c r="A264" s="76"/>
      <c r="B264" s="70"/>
      <c r="C264" s="71"/>
      <c r="D264" s="71"/>
      <c r="E264" s="71"/>
      <c r="F264" s="71"/>
      <c r="G264" s="71"/>
      <c r="H264" s="71"/>
    </row>
  </sheetData>
  <mergeCells count="9">
    <mergeCell ref="B257:H257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0" fitToHeight="0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(a) LDF</vt:lpstr>
      <vt:lpstr>'ADMTVA (a) LDF'!Área_de_impresión</vt:lpstr>
      <vt:lpstr>'ADMTVA (a) LDF'!Títulos_a_imprimir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2026-04-08T21:31:39Z</dcterms:created>
  <dcterms:modified xsi:type="dcterms:W3CDTF">2026-04-08T21:34:05Z</dcterms:modified>
</cp:coreProperties>
</file>